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Lennys\Desktop\2023-SANTO DOMINGO\PORTAL TRANSACCIONAL 2023\FEBRERO 2023\"/>
    </mc:Choice>
  </mc:AlternateContent>
  <xr:revisionPtr revIDLastSave="0" documentId="13_ncr:1_{8DB6B565-213B-4446-91C5-0FE8499ED0E0}" xr6:coauthVersionLast="47" xr6:coauthVersionMax="47" xr10:uidLastSave="{00000000-0000-0000-0000-000000000000}"/>
  <bookViews>
    <workbookView xWindow="-120" yWindow="-120" windowWidth="21840" windowHeight="13140" xr2:uid="{784E5D24-0E0A-4A1C-AEDB-8C414D77F257}"/>
  </bookViews>
  <sheets>
    <sheet name="Presupuesto Aprobado-Ejec " sheetId="2" r:id="rId1"/>
  </sheets>
  <definedNames>
    <definedName name="_xlnm.Print_Area" localSheetId="0">'Presupuesto Aprobado-Ejec '!$A$1:$P$94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D37" i="2" l="1"/>
  <c r="D26" i="2"/>
  <c r="B17" i="2" l="1"/>
  <c r="B12" i="2" s="1"/>
  <c r="N12" i="2" l="1"/>
  <c r="N54" i="2"/>
  <c r="N46" i="2"/>
  <c r="N38" i="2"/>
  <c r="N28" i="2"/>
  <c r="N18" i="2"/>
  <c r="L54" i="2" l="1"/>
  <c r="M54" i="2"/>
  <c r="L38" i="2"/>
  <c r="L28" i="2"/>
  <c r="L18" i="2"/>
  <c r="L12" i="2"/>
  <c r="M28" i="2" l="1"/>
  <c r="O28" i="2"/>
  <c r="K12" i="2"/>
  <c r="D38" i="2" l="1"/>
  <c r="E38" i="2"/>
  <c r="F38" i="2"/>
  <c r="G38" i="2"/>
  <c r="H38" i="2"/>
  <c r="I38" i="2"/>
  <c r="J38" i="2"/>
  <c r="K38" i="2"/>
  <c r="M38" i="2"/>
  <c r="O38" i="2"/>
  <c r="D54" i="2"/>
  <c r="E54" i="2"/>
  <c r="F54" i="2"/>
  <c r="G54" i="2"/>
  <c r="H54" i="2"/>
  <c r="I54" i="2"/>
  <c r="K54" i="2"/>
  <c r="D28" i="2"/>
  <c r="E28" i="2"/>
  <c r="F28" i="2"/>
  <c r="G28" i="2"/>
  <c r="H28" i="2"/>
  <c r="I28" i="2"/>
  <c r="K28" i="2"/>
  <c r="J54" i="2" l="1"/>
  <c r="J18" i="2"/>
  <c r="J28" i="2" l="1"/>
  <c r="I18" i="2"/>
  <c r="I64" i="2"/>
  <c r="J64" i="2"/>
  <c r="K64" i="2"/>
  <c r="L64" i="2"/>
  <c r="M64" i="2"/>
  <c r="N64" i="2"/>
  <c r="N85" i="2" s="1"/>
  <c r="O64" i="2"/>
  <c r="K18" i="2"/>
  <c r="K85" i="2" s="1"/>
  <c r="M18" i="2"/>
  <c r="O18" i="2"/>
  <c r="I12" i="2"/>
  <c r="J12" i="2"/>
  <c r="M12" i="2"/>
  <c r="O12" i="2"/>
  <c r="J85" i="2" l="1"/>
  <c r="O85" i="2"/>
  <c r="L85" i="2"/>
  <c r="P13" i="2"/>
  <c r="H64" i="2"/>
  <c r="H18" i="2"/>
  <c r="H12" i="2"/>
  <c r="C64" i="2"/>
  <c r="C54" i="2"/>
  <c r="C38" i="2"/>
  <c r="C28" i="2"/>
  <c r="C18" i="2"/>
  <c r="C12" i="2"/>
  <c r="H85" i="2" l="1"/>
  <c r="C85" i="2"/>
  <c r="G64" i="2"/>
  <c r="F64" i="2"/>
  <c r="E64" i="2"/>
  <c r="D64" i="2"/>
  <c r="G18" i="2"/>
  <c r="G12" i="2"/>
  <c r="F18" i="2"/>
  <c r="F12" i="2"/>
  <c r="E18" i="2"/>
  <c r="E12" i="2"/>
  <c r="D18" i="2"/>
  <c r="D12" i="2"/>
  <c r="B64" i="2"/>
  <c r="B54" i="2"/>
  <c r="B38" i="2"/>
  <c r="B28" i="2"/>
  <c r="B85" i="2" s="1"/>
  <c r="B18" i="2"/>
  <c r="I85" i="2"/>
  <c r="M85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12" i="2" l="1"/>
  <c r="P18" i="2"/>
  <c r="P38" i="2"/>
  <c r="G85" i="2"/>
  <c r="P28" i="2"/>
  <c r="F85" i="2"/>
  <c r="E85" i="2"/>
  <c r="D69" i="2"/>
  <c r="P69" i="2" s="1"/>
  <c r="P64" i="2"/>
  <c r="P54" i="2"/>
  <c r="P85" i="2" l="1"/>
  <c r="D85" i="2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<sst xmlns="http://schemas.openxmlformats.org/spreadsheetml/2006/main" count="103" uniqueCount="103">
  <si>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</si>
  <si>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</si>
  <si>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</si>
  <si>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</si>
  <si>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</si>
  <si>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</si>
  <si>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</si>
  <si>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</si>
  <si>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</si>
  <si>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</si>
  <si>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</si>
  <si>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</si>
  <si>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</si>
  <si>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</si>
  <si>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</si>
  <si>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</si>
  <si>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</si>
  <si>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</si>
  <si>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</si>
  <si>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</si>
  <si>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</si>
  <si>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</si>
  <si>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</si>
  <si>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</si>
  <si>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</si>
  <si>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</si>
  <si>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</si>
  <si>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</si>
  <si>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</si>
  <si>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</si>
  <si>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</si>
  <si>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</si>
  <si>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</si>
  <si>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</si>
  <si>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</si>
  <si>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</si>
  <si>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</si>
  <si>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</si>
  <si>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</si>
  <si>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</si>
  <si>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</si>
  <si>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</si>
  <si>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</si>
  <si>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</si>
  <si>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</si>
  <si>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</si>
  <si>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</si>
  <si>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</si>
  <si>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</si>
  <si>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</si>
  <si>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</si>
  <si>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</si>
  <si>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</si>
  <si>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</si>
  <si>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</si>
  <si>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</si>
  <si>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</si>
  <si>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</si>
  <si>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</si>
  <si>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</si>
  <si>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</si>
  <si>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</si>
  <si>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</si>
  <si>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</si>
  <si>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</si>
  <si>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</si>
  <si>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</si>
  <si>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</si>
  <si>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</si>
  <si>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</si>
  <si>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</si>
  <si>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</si>
  <si>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</si>
  <si>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</si>
  <si>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</si>
  <si>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</si>
  <si>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</si>
  <si>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</si>
  <si>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</si>
  <si>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</si>
  <si>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</si>
  <si>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</si>
  <si>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</si>
  <si>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</si>
  <si>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</si>
  <si>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</si>
  <si>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</si>
  <si>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</si>
  <si>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</si>
  <si>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</si>
  <si>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</si>
  <si>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</si>
  <si>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</si>
  <si>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t xml:space="preserve">                                                                                                           En RD$</t>
  </si>
  <si>
    <t xml:space="preserve"> 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</si>
  <si>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</si>
  <si>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</si>
  <si>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</si>
  <si>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Servicio Nacional de Salud  </t>
  </si>
  <si>
    <t xml:space="preserve">                                                                  Servicio Regional de Salud Norcentral</t>
  </si>
  <si>
    <r>
      <t xml:space="preserve">Licda. Leynis Lantigua Hernández        </t>
    </r>
    <r>
      <rPr>
        <b/>
        <sz val="14"/>
        <color theme="1"/>
        <rFont val="Calibri"/>
        <family val="2"/>
        <scheme val="minor"/>
      </rPr>
      <t xml:space="preserve">Cordinadora Financiera , SRSN II  </t>
    </r>
  </si>
  <si>
    <t xml:space="preserve">                                                                                                            Año 2023</t>
  </si>
  <si>
    <t>Ingreso Presupuestado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</si>
</sst>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_-* #,##0.0_-;\-* #,##0.0_-;_-* &quot;-&quot;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20" fillId="0" borderId="0"/>
    <xf numFmtId="0" fontId="20" fillId="0" borderId="0"/>
    <xf numFmtId="0" fontId="6" fillId="0" borderId="0"/>
    <xf numFmtId="43" fontId="20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64">
    <xf numFmtId="0" fontId="0" fillId="0" borderId="0" xfId="0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164" fontId="3" fillId="0" borderId="1" xfId="1" applyFont="1" applyBorder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5" fontId="2" fillId="2" borderId="2" xfId="0" applyNumberFormat="1" applyFont="1" applyFill="1" applyBorder="1"/>
    <xf numFmtId="164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4" fontId="3" fillId="0" borderId="0" xfId="0" applyNumberFormat="1" applyFont="1"/>
    <xf numFmtId="164" fontId="0" fillId="0" borderId="0" xfId="0" applyNumberFormat="1"/>
    <xf numFmtId="164" fontId="9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164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14" fillId="0" borderId="0" xfId="0" applyFont="1"/>
    <xf numFmtId="4" fontId="3" fillId="0" borderId="13" xfId="0" applyNumberFormat="1" applyFont="1" applyBorder="1"/>
    <xf numFmtId="4" fontId="3" fillId="0" borderId="12" xfId="0" applyNumberFormat="1" applyFont="1" applyBorder="1"/>
    <xf numFmtId="165" fontId="3" fillId="0" borderId="0" xfId="0" applyNumberFormat="1" applyFont="1"/>
    <xf numFmtId="165" fontId="0" fillId="0" borderId="0" xfId="0" applyNumberFormat="1"/>
    <xf numFmtId="4" fontId="3" fillId="0" borderId="14" xfId="0" applyNumberFormat="1" applyFont="1" applyBorder="1"/>
    <xf numFmtId="43" fontId="0" fillId="0" borderId="0" xfId="0" applyNumberFormat="1"/>
    <xf numFmtId="164" fontId="0" fillId="0" borderId="0" xfId="1" applyFont="1"/>
    <xf numFmtId="0" fontId="3" fillId="0" borderId="0" xfId="0" applyFont="1"/>
    <xf numFmtId="43" fontId="3" fillId="0" borderId="0" xfId="0" applyNumberFormat="1" applyFont="1"/>
    <xf numFmtId="0" fontId="8" fillId="0" borderId="0" xfId="0" applyFont="1"/>
    <xf numFmtId="4" fontId="2" fillId="4" borderId="7" xfId="0" applyNumberFormat="1" applyFont="1" applyFill="1" applyBorder="1" applyAlignment="1">
      <alignment horizontal="center"/>
    </xf>
    <xf numFmtId="4" fontId="9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0" fillId="3" borderId="0" xfId="0" applyNumberFormat="1" applyFill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2" fillId="2" borderId="2" xfId="0" applyNumberFormat="1" applyFont="1" applyFill="1" applyBorder="1"/>
    <xf numFmtId="4" fontId="14" fillId="0" borderId="0" xfId="0" applyNumberFormat="1" applyFont="1"/>
    <xf numFmtId="164" fontId="0" fillId="3" borderId="0" xfId="0" applyNumberFormat="1" applyFill="1" applyAlignment="1">
      <alignment vertical="center" wrapText="1"/>
    </xf>
    <xf numFmtId="0" fontId="12" fillId="2" borderId="0" xfId="0" applyFont="1" applyFill="1" applyAlignment="1">
      <alignment vertical="center"/>
    </xf>
    <xf numFmtId="165" fontId="2" fillId="2" borderId="0" xfId="0" applyNumberFormat="1" applyFont="1" applyFill="1"/>
    <xf numFmtId="4" fontId="2" fillId="2" borderId="0" xfId="0" applyNumberFormat="1" applyFont="1" applyFill="1"/>
    <xf numFmtId="168" fontId="0" fillId="0" borderId="0" xfId="0" applyNumberFormat="1"/>
    <xf numFmtId="0" fontId="7" fillId="0" borderId="0" xfId="0" applyFont="1" applyAlignment="1">
      <alignment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top" wrapText="1" readingOrder="1"/>
    </xf>
  </cellXfs>
  <cellStyles count="10">
    <cellStyle name="Millares" xfId="1" builtinId="3"/>
    <cellStyle name="Millares 2" xfId="2" xr:uid="{371429AC-6F7D-4716-BE38-4F0475758AEF}"/>
    <cellStyle name="Millares 3" xfId="8" xr:uid="{56242FA8-5159-46CF-94C7-F23CE0B13C5C}"/>
    <cellStyle name="Moneda 2" xfId="9" xr:uid="{37361A03-7D74-4C54-BB2A-78646FE2D49C}"/>
    <cellStyle name="Normal" xfId="0" builtinId="0"/>
    <cellStyle name="Normal 2" xfId="3" xr:uid="{83721F66-760F-4424-96AD-653C55189078}"/>
    <cellStyle name="Normal 2 2" xfId="4" xr:uid="{6395CB1D-F0E3-4C3B-A446-5C647E9A48F6}"/>
    <cellStyle name="Normal 3" xfId="5" xr:uid="{B67E04C4-A73A-448B-8F29-F00149E897F2}"/>
    <cellStyle name="Normal 4" xfId="6" xr:uid="{26E24984-1B1D-49D5-8844-A0B6D92A9269}"/>
    <cellStyle name="Normal 5" xfId="7" xr:uid="{63FDD5B5-2D4C-4F33-A304-710E2F9C32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85725</xdr:rowOff>
    </xdr:from>
    <xdr:to>
      <xdr:col>0</xdr:col>
      <xdr:colOff>2724761</xdr:colOff>
      <xdr:row>4</xdr:row>
      <xdr:rowOff>182562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80975"/>
          <a:ext cx="2658086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A1:T95"/>
  <sheetViews>
    <sheetView tabSelected="1" zoomScale="106" zoomScaleNormal="106" workbookViewId="0">
      <selection activeCell="T8" sqref="T8"/>
    </sheetView>
  </sheetViews>
  <sheetFormatPr baseColWidth="10" defaultColWidth="11.42578125" defaultRowHeight="15" x14ac:dyDescent="0.25"/>
  <cols>
    <col min="1" max="1" width="46.85546875" customWidth="1"/>
    <col min="2" max="2" width="23" bestFit="1" customWidth="1"/>
    <col min="3" max="3" width="24.28515625" bestFit="1" customWidth="1"/>
    <col min="4" max="4" width="12.5703125" bestFit="1" customWidth="1"/>
    <col min="5" max="5" width="12.5703125" customWidth="1"/>
    <col min="6" max="9" width="13.5703125" hidden="1" customWidth="1"/>
    <col min="10" max="10" width="12.5703125" hidden="1" customWidth="1"/>
    <col min="11" max="14" width="13.5703125" hidden="1" customWidth="1"/>
    <col min="15" max="15" width="14.42578125" style="6" hidden="1" customWidth="1"/>
    <col min="16" max="16" width="14.7109375" style="35" bestFit="1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54" t="s">
        <v>98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7" ht="21" customHeight="1" x14ac:dyDescent="0.25">
      <c r="A4" s="56" t="s">
        <v>99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7" ht="15.75" x14ac:dyDescent="0.25">
      <c r="A5" s="61" t="s">
        <v>101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7" ht="15.75" customHeight="1" x14ac:dyDescent="0.25">
      <c r="A6" s="63" t="s">
        <v>92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7" ht="15.75" customHeight="1" x14ac:dyDescent="0.25">
      <c r="A7" s="50" t="s">
        <v>93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9" spans="1:17" x14ac:dyDescent="0.25">
      <c r="A9" s="58" t="s">
        <v>63</v>
      </c>
      <c r="B9" s="59" t="s">
        <v>88</v>
      </c>
      <c r="C9" s="59" t="s">
        <v>87</v>
      </c>
      <c r="D9" s="51" t="s">
        <v>86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7" x14ac:dyDescent="0.25">
      <c r="A10" s="58"/>
      <c r="B10" s="60"/>
      <c r="C10" s="60"/>
      <c r="D10" s="1" t="s">
        <v>74</v>
      </c>
      <c r="E10" s="1" t="s">
        <v>75</v>
      </c>
      <c r="F10" s="1" t="s">
        <v>76</v>
      </c>
      <c r="G10" s="1" t="s">
        <v>77</v>
      </c>
      <c r="H10" s="2" t="s">
        <v>78</v>
      </c>
      <c r="I10" s="1" t="s">
        <v>79</v>
      </c>
      <c r="J10" s="2" t="s">
        <v>80</v>
      </c>
      <c r="K10" s="1" t="s">
        <v>81</v>
      </c>
      <c r="L10" s="1" t="s">
        <v>82</v>
      </c>
      <c r="M10" s="1" t="s">
        <v>83</v>
      </c>
      <c r="N10" s="1" t="s">
        <v>84</v>
      </c>
      <c r="O10" s="38" t="s">
        <v>85</v>
      </c>
      <c r="P10" s="1" t="s">
        <v>73</v>
      </c>
    </row>
    <row r="11" spans="1:17" ht="15.75" thickBot="1" x14ac:dyDescent="0.3">
      <c r="A11" s="15" t="s">
        <v>0</v>
      </c>
      <c r="B11" s="4"/>
      <c r="C11" s="4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2"/>
      <c r="P11" s="30"/>
    </row>
    <row r="12" spans="1:17" ht="15.75" thickBot="1" x14ac:dyDescent="0.3">
      <c r="A12" s="16" t="s">
        <v>1</v>
      </c>
      <c r="B12" s="10">
        <f>+B13+B14+B15+B16+B17</f>
        <v>47991000</v>
      </c>
      <c r="C12" s="10">
        <f>+C13+C14+C15+C16+C17</f>
        <v>0</v>
      </c>
      <c r="D12" s="29">
        <f>+D13+D14+D16+D15+D17</f>
        <v>2528034.44</v>
      </c>
      <c r="E12" s="28">
        <f>+E13+E14+E16+E15+E17</f>
        <v>2508139.4899999998</v>
      </c>
      <c r="F12" s="28">
        <f>+F13+F14+F16+F15+F17</f>
        <v>0</v>
      </c>
      <c r="G12" s="28">
        <f>+G13+G14+G16+G15+G17</f>
        <v>0</v>
      </c>
      <c r="H12" s="28">
        <f>+H13+H14+H16+H15+H17</f>
        <v>0</v>
      </c>
      <c r="I12" s="28">
        <f t="shared" ref="I12:O12" si="0">+I13+I14+I16+I15+I17</f>
        <v>0</v>
      </c>
      <c r="J12" s="28">
        <f t="shared" si="0"/>
        <v>0</v>
      </c>
      <c r="K12" s="28">
        <f>+K13+K14+K16+K15+K17</f>
        <v>0</v>
      </c>
      <c r="L12" s="28">
        <f>+L13+L14+L16+L15+L17</f>
        <v>0</v>
      </c>
      <c r="M12" s="28">
        <f t="shared" si="0"/>
        <v>0</v>
      </c>
      <c r="N12" s="28">
        <f>+N13+N14+N16+N15+N17</f>
        <v>0</v>
      </c>
      <c r="O12" s="28">
        <f t="shared" si="0"/>
        <v>0</v>
      </c>
      <c r="P12" s="32">
        <f>+D12+E12+F12+G12+H12+I12+J12+K12+L12+M12+N12+O12</f>
        <v>5036173.93</v>
      </c>
    </row>
    <row r="13" spans="1:17" x14ac:dyDescent="0.25">
      <c r="A13" s="17" t="s">
        <v>2</v>
      </c>
      <c r="B13" s="45">
        <v>21776000</v>
      </c>
      <c r="C13" s="6">
        <v>0</v>
      </c>
      <c r="D13" s="6">
        <v>1038726.39</v>
      </c>
      <c r="E13" s="6">
        <v>1217435.1599999999</v>
      </c>
      <c r="F13" s="6"/>
      <c r="G13" s="6"/>
      <c r="H13" s="6"/>
      <c r="I13" s="14"/>
      <c r="J13" s="14"/>
      <c r="K13" s="14"/>
      <c r="L13" s="14"/>
      <c r="M13" s="6"/>
      <c r="N13" s="25"/>
      <c r="O13" s="25"/>
      <c r="P13" s="12">
        <f>+D13+E13+F13+G13+H13+I13+J13+K13+L13+M13+N13+O13</f>
        <v>2256161.5499999998</v>
      </c>
    </row>
    <row r="14" spans="1:17" x14ac:dyDescent="0.25">
      <c r="A14" s="17" t="s">
        <v>3</v>
      </c>
      <c r="B14" s="45">
        <v>22480000</v>
      </c>
      <c r="C14" s="6">
        <v>0</v>
      </c>
      <c r="D14" s="6">
        <v>1209128.75</v>
      </c>
      <c r="E14" s="6">
        <v>1010525.03</v>
      </c>
      <c r="F14" s="6"/>
      <c r="G14" s="6"/>
      <c r="H14" s="6"/>
      <c r="I14" s="14"/>
      <c r="J14" s="14"/>
      <c r="K14" s="14"/>
      <c r="L14" s="14"/>
      <c r="M14" s="6"/>
      <c r="N14" s="25"/>
      <c r="O14" s="25"/>
      <c r="P14" s="12">
        <f t="shared" ref="P14:P76" si="1">+D14+E14+F14+G14+H14+I14+J14+K14+L14+M14+N14+O14</f>
        <v>2219653.7800000003</v>
      </c>
    </row>
    <row r="15" spans="1:17" x14ac:dyDescent="0.25">
      <c r="A15" s="17" t="s">
        <v>4</v>
      </c>
      <c r="B15" s="5">
        <v>0</v>
      </c>
      <c r="C15" s="6">
        <v>0</v>
      </c>
      <c r="D15" s="6">
        <v>0</v>
      </c>
      <c r="E15" s="6">
        <v>0</v>
      </c>
      <c r="F15" s="6"/>
      <c r="G15" s="6"/>
      <c r="H15" s="6"/>
      <c r="I15" s="7"/>
      <c r="J15" s="14"/>
      <c r="K15" s="14"/>
      <c r="L15" s="14"/>
      <c r="M15" s="6"/>
      <c r="N15" s="14"/>
      <c r="O15" s="39"/>
      <c r="P15" s="12">
        <f t="shared" si="1"/>
        <v>0</v>
      </c>
      <c r="Q15" s="3"/>
    </row>
    <row r="16" spans="1:17" x14ac:dyDescent="0.25">
      <c r="A16" s="17" t="s">
        <v>5</v>
      </c>
      <c r="B16" s="5">
        <v>0</v>
      </c>
      <c r="C16" s="6">
        <v>0</v>
      </c>
      <c r="D16" s="6">
        <v>0</v>
      </c>
      <c r="E16" s="6">
        <v>0</v>
      </c>
      <c r="F16" s="6"/>
      <c r="G16" s="6"/>
      <c r="H16" s="6"/>
      <c r="I16" s="7"/>
      <c r="J16" s="14"/>
      <c r="K16" s="14"/>
      <c r="L16" s="14"/>
      <c r="M16" s="6"/>
      <c r="N16" s="14"/>
      <c r="O16" s="39"/>
      <c r="P16" s="12">
        <f t="shared" si="1"/>
        <v>0</v>
      </c>
    </row>
    <row r="17" spans="1:16" ht="15.75" thickBot="1" x14ac:dyDescent="0.3">
      <c r="A17" s="17" t="s">
        <v>6</v>
      </c>
      <c r="B17" s="45">
        <f>1890000+1650000+195000</f>
        <v>3735000</v>
      </c>
      <c r="C17" s="6">
        <v>0</v>
      </c>
      <c r="D17" s="6">
        <v>280179.3</v>
      </c>
      <c r="E17" s="6">
        <v>280179.3</v>
      </c>
      <c r="F17" s="6"/>
      <c r="G17" s="6"/>
      <c r="H17" s="6"/>
      <c r="I17" s="14"/>
      <c r="J17" s="14"/>
      <c r="K17" s="14"/>
      <c r="L17" s="14"/>
      <c r="M17" s="6"/>
      <c r="N17" s="25"/>
      <c r="O17" s="25"/>
      <c r="P17" s="12">
        <f t="shared" si="1"/>
        <v>560358.6</v>
      </c>
    </row>
    <row r="18" spans="1:16" ht="15.75" thickBot="1" x14ac:dyDescent="0.3">
      <c r="A18" s="16" t="s">
        <v>7</v>
      </c>
      <c r="B18" s="10">
        <f t="shared" ref="B18:O18" si="2">+B19+B20+B21+B22+B23+B24+B25+B26+B27</f>
        <v>36787262.379999995</v>
      </c>
      <c r="C18" s="10">
        <f>+C19+C20+C21+C22+C23+C24+C25+C26+C27</f>
        <v>0</v>
      </c>
      <c r="D18" s="29">
        <f t="shared" si="2"/>
        <v>1623964.06</v>
      </c>
      <c r="E18" s="28">
        <f t="shared" si="2"/>
        <v>1455696.5</v>
      </c>
      <c r="F18" s="28">
        <f t="shared" si="2"/>
        <v>0</v>
      </c>
      <c r="G18" s="28">
        <f t="shared" si="2"/>
        <v>0</v>
      </c>
      <c r="H18" s="28">
        <f t="shared" si="2"/>
        <v>0</v>
      </c>
      <c r="I18" s="28">
        <f t="shared" si="2"/>
        <v>0</v>
      </c>
      <c r="J18" s="28">
        <f>+J19+J20+J21+J22+J23+J24+J25+J26+J27</f>
        <v>0</v>
      </c>
      <c r="K18" s="28">
        <f t="shared" si="2"/>
        <v>0</v>
      </c>
      <c r="L18" s="28">
        <f>+L19+L20+L21+L22+L23+L24+L25+L26+L27</f>
        <v>0</v>
      </c>
      <c r="M18" s="28">
        <f t="shared" si="2"/>
        <v>0</v>
      </c>
      <c r="N18" s="28">
        <f>+N19+N20+N21+N22+N23+N24+N25+N26+N27</f>
        <v>0</v>
      </c>
      <c r="O18" s="28">
        <f t="shared" si="2"/>
        <v>0</v>
      </c>
      <c r="P18" s="32">
        <f>+D18+E18+F18+G18+H18+I18+J18+K18+L18+M18+N18+O18</f>
        <v>3079660.56</v>
      </c>
    </row>
    <row r="19" spans="1:16" x14ac:dyDescent="0.25">
      <c r="A19" s="17" t="s">
        <v>8</v>
      </c>
      <c r="B19" s="45">
        <v>7691000</v>
      </c>
      <c r="C19" s="6">
        <v>0</v>
      </c>
      <c r="D19" s="6">
        <v>693271.14</v>
      </c>
      <c r="E19" s="6">
        <v>567197.03</v>
      </c>
      <c r="F19" s="6"/>
      <c r="G19" s="6"/>
      <c r="H19" s="6"/>
      <c r="I19" s="14"/>
      <c r="J19" s="14"/>
      <c r="K19" s="14"/>
      <c r="L19" s="14"/>
      <c r="M19" s="14"/>
      <c r="N19" s="25"/>
      <c r="O19" s="25"/>
      <c r="P19" s="12">
        <f t="shared" si="1"/>
        <v>1260468.17</v>
      </c>
    </row>
    <row r="20" spans="1:16" x14ac:dyDescent="0.25">
      <c r="A20" s="17" t="s">
        <v>9</v>
      </c>
      <c r="B20" s="5">
        <v>2626365</v>
      </c>
      <c r="C20" s="6">
        <v>0</v>
      </c>
      <c r="D20" s="6">
        <v>0</v>
      </c>
      <c r="E20" s="6">
        <v>140</v>
      </c>
      <c r="F20" s="6"/>
      <c r="G20" s="6"/>
      <c r="H20" s="6"/>
      <c r="I20" s="14"/>
      <c r="J20" s="14"/>
      <c r="K20" s="14"/>
      <c r="L20" s="14"/>
      <c r="M20" s="14"/>
      <c r="N20" s="25"/>
      <c r="O20" s="25"/>
      <c r="P20" s="12">
        <f t="shared" si="1"/>
        <v>140</v>
      </c>
    </row>
    <row r="21" spans="1:16" x14ac:dyDescent="0.25">
      <c r="A21" s="17" t="s">
        <v>10</v>
      </c>
      <c r="B21" s="5">
        <v>2280000</v>
      </c>
      <c r="C21" s="6">
        <v>0</v>
      </c>
      <c r="D21" s="6">
        <v>0</v>
      </c>
      <c r="E21" s="6">
        <v>0</v>
      </c>
      <c r="F21" s="6"/>
      <c r="G21" s="6"/>
      <c r="H21" s="6"/>
      <c r="I21" s="14"/>
      <c r="J21" s="14"/>
      <c r="K21" s="14"/>
      <c r="L21" s="14"/>
      <c r="M21" s="14"/>
      <c r="N21" s="25"/>
      <c r="O21" s="25"/>
      <c r="P21" s="12">
        <f t="shared" si="1"/>
        <v>0</v>
      </c>
    </row>
    <row r="22" spans="1:16" x14ac:dyDescent="0.25">
      <c r="A22" s="17" t="s">
        <v>11</v>
      </c>
      <c r="B22" s="5">
        <v>105600</v>
      </c>
      <c r="C22" s="6">
        <v>0</v>
      </c>
      <c r="D22" s="6">
        <v>684642.67</v>
      </c>
      <c r="E22" s="6">
        <v>173930</v>
      </c>
      <c r="F22" s="6"/>
      <c r="G22" s="6"/>
      <c r="H22" s="6"/>
      <c r="I22" s="14"/>
      <c r="J22" s="14"/>
      <c r="K22" s="14"/>
      <c r="L22" s="14"/>
      <c r="M22" s="14"/>
      <c r="N22" s="25"/>
      <c r="O22" s="25"/>
      <c r="P22" s="12">
        <f t="shared" si="1"/>
        <v>858572.67</v>
      </c>
    </row>
    <row r="23" spans="1:16" x14ac:dyDescent="0.25">
      <c r="A23" s="17" t="s">
        <v>12</v>
      </c>
      <c r="B23" s="5">
        <v>9323724</v>
      </c>
      <c r="C23" s="6">
        <v>0</v>
      </c>
      <c r="D23" s="6">
        <v>0</v>
      </c>
      <c r="E23" s="6">
        <v>511892</v>
      </c>
      <c r="F23" s="6"/>
      <c r="G23" s="6"/>
      <c r="H23" s="6"/>
      <c r="I23" s="14"/>
      <c r="J23" s="14"/>
      <c r="K23" s="14"/>
      <c r="L23" s="14"/>
      <c r="M23" s="14"/>
      <c r="N23" s="25"/>
      <c r="O23" s="25"/>
      <c r="P23" s="12">
        <f t="shared" si="1"/>
        <v>511892</v>
      </c>
    </row>
    <row r="24" spans="1:16" x14ac:dyDescent="0.25">
      <c r="A24" s="17" t="s">
        <v>13</v>
      </c>
      <c r="B24" s="5">
        <v>560000</v>
      </c>
      <c r="C24" s="6">
        <v>0</v>
      </c>
      <c r="D24" s="6">
        <v>0</v>
      </c>
      <c r="E24" s="6">
        <v>0</v>
      </c>
      <c r="F24" s="6"/>
      <c r="G24" s="6"/>
      <c r="H24" s="6"/>
      <c r="I24" s="14"/>
      <c r="J24" s="14"/>
      <c r="K24" s="14"/>
      <c r="L24" s="14"/>
      <c r="M24" s="14"/>
      <c r="N24" s="25"/>
      <c r="O24" s="25"/>
      <c r="P24" s="12">
        <f t="shared" si="1"/>
        <v>0</v>
      </c>
    </row>
    <row r="25" spans="1:16" ht="25.5" x14ac:dyDescent="0.25">
      <c r="A25" s="17" t="s">
        <v>14</v>
      </c>
      <c r="B25" s="5">
        <v>9858183</v>
      </c>
      <c r="C25" s="6">
        <v>0</v>
      </c>
      <c r="D25" s="6">
        <v>19045.2</v>
      </c>
      <c r="E25" s="6">
        <v>168900.29</v>
      </c>
      <c r="F25" s="6"/>
      <c r="G25" s="6"/>
      <c r="H25" s="6"/>
      <c r="I25" s="14"/>
      <c r="J25" s="14"/>
      <c r="K25" s="14"/>
      <c r="L25" s="14"/>
      <c r="M25" s="14"/>
      <c r="N25" s="25"/>
      <c r="O25" s="25"/>
      <c r="P25" s="12">
        <f t="shared" si="1"/>
        <v>187945.49000000002</v>
      </c>
    </row>
    <row r="26" spans="1:16" ht="25.5" x14ac:dyDescent="0.25">
      <c r="A26" s="17" t="s">
        <v>15</v>
      </c>
      <c r="B26" s="5">
        <v>882390.38</v>
      </c>
      <c r="C26" s="6">
        <v>0</v>
      </c>
      <c r="D26" s="6">
        <f>20636.07+72118.97</f>
        <v>92755.040000000008</v>
      </c>
      <c r="E26" s="6">
        <f>29425.47+175+325+325+255</f>
        <v>30505.47</v>
      </c>
      <c r="F26" s="6"/>
      <c r="G26" s="6"/>
      <c r="H26" s="6"/>
      <c r="I26" s="14"/>
      <c r="J26" s="14"/>
      <c r="K26" s="14"/>
      <c r="L26" s="14"/>
      <c r="M26" s="14"/>
      <c r="N26" s="25"/>
      <c r="O26" s="25"/>
      <c r="P26" s="12">
        <f t="shared" si="1"/>
        <v>123260.51000000001</v>
      </c>
    </row>
    <row r="27" spans="1:16" ht="15.75" thickBot="1" x14ac:dyDescent="0.3">
      <c r="A27" s="17" t="s">
        <v>16</v>
      </c>
      <c r="B27" s="5">
        <v>3460000</v>
      </c>
      <c r="C27" s="6">
        <v>0</v>
      </c>
      <c r="D27" s="6">
        <v>134250.01</v>
      </c>
      <c r="E27" s="6">
        <v>3131.71</v>
      </c>
      <c r="F27" s="6"/>
      <c r="G27" s="6"/>
      <c r="H27" s="6"/>
      <c r="I27" s="14"/>
      <c r="J27" s="14"/>
      <c r="K27" s="14"/>
      <c r="L27" s="14"/>
      <c r="M27" s="14"/>
      <c r="N27" s="25"/>
      <c r="O27" s="25"/>
      <c r="P27" s="12">
        <f t="shared" si="1"/>
        <v>137381.72</v>
      </c>
    </row>
    <row r="28" spans="1:16" ht="15.75" thickBot="1" x14ac:dyDescent="0.3">
      <c r="A28" s="16" t="s">
        <v>17</v>
      </c>
      <c r="B28" s="10">
        <f>+B29+B30+B31+B32+B33+B34+B35+B36+B37</f>
        <v>18547262.309999999</v>
      </c>
      <c r="C28" s="10">
        <f>+C29+C30+C31+C32+C33+C34+C35+C36+C37</f>
        <v>0</v>
      </c>
      <c r="D28" s="29">
        <f t="shared" ref="D28:O28" si="3">+D29+D30+D31+D32+D33+D34+D35+D36+D37</f>
        <v>1144186.26</v>
      </c>
      <c r="E28" s="28">
        <f t="shared" si="3"/>
        <v>3005942.2800000003</v>
      </c>
      <c r="F28" s="28">
        <f t="shared" si="3"/>
        <v>0</v>
      </c>
      <c r="G28" s="28">
        <f t="shared" si="3"/>
        <v>0</v>
      </c>
      <c r="H28" s="28">
        <f t="shared" si="3"/>
        <v>0</v>
      </c>
      <c r="I28" s="28">
        <f t="shared" si="3"/>
        <v>0</v>
      </c>
      <c r="J28" s="28">
        <f t="shared" si="3"/>
        <v>0</v>
      </c>
      <c r="K28" s="28">
        <f t="shared" si="3"/>
        <v>0</v>
      </c>
      <c r="L28" s="28">
        <f>+L29+L30+L31+L32+L33+L34+L35+L36+L37</f>
        <v>0</v>
      </c>
      <c r="M28" s="28">
        <f t="shared" si="3"/>
        <v>0</v>
      </c>
      <c r="N28" s="28">
        <f>+N29+N30+N31+N32+N33+N34+N35+N36+N37</f>
        <v>0</v>
      </c>
      <c r="O28" s="28">
        <f t="shared" si="3"/>
        <v>0</v>
      </c>
      <c r="P28" s="32">
        <f t="shared" si="1"/>
        <v>4150128.54</v>
      </c>
    </row>
    <row r="29" spans="1:16" x14ac:dyDescent="0.25">
      <c r="A29" s="17" t="s">
        <v>18</v>
      </c>
      <c r="B29" s="5">
        <v>313500</v>
      </c>
      <c r="C29" s="6">
        <v>0</v>
      </c>
      <c r="D29" s="6">
        <v>0</v>
      </c>
      <c r="E29" s="6">
        <v>15000</v>
      </c>
      <c r="F29" s="6"/>
      <c r="G29" s="6"/>
      <c r="H29" s="6"/>
      <c r="I29" s="6"/>
      <c r="J29" s="14"/>
      <c r="K29" s="14"/>
      <c r="L29" s="14"/>
      <c r="M29" s="14"/>
      <c r="N29" s="25"/>
      <c r="O29" s="25"/>
      <c r="P29" s="12">
        <f t="shared" si="1"/>
        <v>15000</v>
      </c>
    </row>
    <row r="30" spans="1:16" x14ac:dyDescent="0.25">
      <c r="A30" s="17" t="s">
        <v>19</v>
      </c>
      <c r="B30" s="5">
        <v>55000</v>
      </c>
      <c r="C30" s="6">
        <v>0</v>
      </c>
      <c r="D30" s="6">
        <v>8295.4</v>
      </c>
      <c r="E30" s="6">
        <v>1976</v>
      </c>
      <c r="F30" s="6"/>
      <c r="G30" s="6"/>
      <c r="H30" s="6"/>
      <c r="I30" s="6"/>
      <c r="J30" s="14"/>
      <c r="K30" s="14"/>
      <c r="L30" s="14"/>
      <c r="M30" s="14"/>
      <c r="N30" s="25"/>
      <c r="O30" s="25"/>
      <c r="P30" s="12">
        <f t="shared" si="1"/>
        <v>10271.4</v>
      </c>
    </row>
    <row r="31" spans="1:16" x14ac:dyDescent="0.25">
      <c r="A31" s="17" t="s">
        <v>20</v>
      </c>
      <c r="B31" s="5">
        <v>124245.15</v>
      </c>
      <c r="C31" s="6">
        <v>0</v>
      </c>
      <c r="D31" s="6">
        <v>3450</v>
      </c>
      <c r="E31" s="6">
        <v>2360</v>
      </c>
      <c r="F31" s="6"/>
      <c r="G31" s="6"/>
      <c r="H31" s="6"/>
      <c r="I31" s="6"/>
      <c r="J31" s="14"/>
      <c r="K31" s="14"/>
      <c r="L31" s="14"/>
      <c r="M31" s="14"/>
      <c r="N31" s="25"/>
      <c r="O31" s="25"/>
      <c r="P31" s="12">
        <f>+D31+E31+F31+G31+H31+I31+J31+K31+L31+M31+N31+O31</f>
        <v>5810</v>
      </c>
    </row>
    <row r="32" spans="1:16" x14ac:dyDescent="0.25">
      <c r="A32" s="17" t="s">
        <v>21</v>
      </c>
      <c r="B32" s="5">
        <v>475000</v>
      </c>
      <c r="C32" s="6">
        <v>0</v>
      </c>
      <c r="D32" s="6">
        <v>0</v>
      </c>
      <c r="E32" s="6">
        <v>0</v>
      </c>
      <c r="F32" s="6"/>
      <c r="G32" s="6"/>
      <c r="H32" s="6"/>
      <c r="I32" s="6"/>
      <c r="J32" s="14"/>
      <c r="K32" s="14"/>
      <c r="L32" s="14"/>
      <c r="M32" s="14"/>
      <c r="N32" s="25"/>
      <c r="O32" s="25"/>
      <c r="P32" s="12">
        <f t="shared" si="1"/>
        <v>0</v>
      </c>
    </row>
    <row r="33" spans="1:16" x14ac:dyDescent="0.25">
      <c r="A33" s="17" t="s">
        <v>22</v>
      </c>
      <c r="B33" s="5">
        <v>113105.5</v>
      </c>
      <c r="C33" s="6">
        <v>0</v>
      </c>
      <c r="D33" s="6">
        <v>0</v>
      </c>
      <c r="E33" s="6">
        <v>883</v>
      </c>
      <c r="F33" s="6"/>
      <c r="G33" s="6"/>
      <c r="H33" s="6"/>
      <c r="I33" s="6"/>
      <c r="J33" s="14"/>
      <c r="K33" s="14"/>
      <c r="L33" s="14"/>
      <c r="M33" s="14"/>
      <c r="N33" s="25"/>
      <c r="O33" s="25"/>
      <c r="P33" s="12">
        <f t="shared" si="1"/>
        <v>883</v>
      </c>
    </row>
    <row r="34" spans="1:16" ht="25.5" x14ac:dyDescent="0.25">
      <c r="A34" s="17" t="s">
        <v>23</v>
      </c>
      <c r="B34" s="5">
        <v>227808.03</v>
      </c>
      <c r="C34" s="6">
        <v>0</v>
      </c>
      <c r="D34" s="6">
        <v>0</v>
      </c>
      <c r="E34" s="6">
        <v>1662</v>
      </c>
      <c r="F34" s="6"/>
      <c r="G34" s="6"/>
      <c r="H34" s="6"/>
      <c r="I34" s="6"/>
      <c r="J34" s="14"/>
      <c r="K34" s="14"/>
      <c r="L34" s="14"/>
      <c r="M34" s="14"/>
      <c r="N34" s="25"/>
      <c r="O34" s="25"/>
      <c r="P34" s="12">
        <f t="shared" si="1"/>
        <v>1662</v>
      </c>
    </row>
    <row r="35" spans="1:16" ht="25.5" x14ac:dyDescent="0.25">
      <c r="A35" s="17" t="s">
        <v>24</v>
      </c>
      <c r="B35" s="5">
        <v>11700000</v>
      </c>
      <c r="C35" s="6">
        <v>0</v>
      </c>
      <c r="D35" s="6">
        <v>389968.86</v>
      </c>
      <c r="E35" s="6">
        <v>795961.95</v>
      </c>
      <c r="F35" s="6"/>
      <c r="G35" s="6"/>
      <c r="H35" s="6"/>
      <c r="I35" s="6"/>
      <c r="J35" s="14"/>
      <c r="K35" s="14"/>
      <c r="L35" s="14"/>
      <c r="M35" s="14"/>
      <c r="N35" s="25"/>
      <c r="O35" s="25"/>
      <c r="P35" s="12">
        <f t="shared" si="1"/>
        <v>1185930.81</v>
      </c>
    </row>
    <row r="36" spans="1:16" ht="25.5" x14ac:dyDescent="0.25">
      <c r="A36" s="17" t="s">
        <v>25</v>
      </c>
      <c r="B36" s="7">
        <v>0</v>
      </c>
      <c r="C36" s="6">
        <v>0</v>
      </c>
      <c r="D36" s="6">
        <v>0</v>
      </c>
      <c r="E36" s="6">
        <v>0</v>
      </c>
      <c r="F36" s="6"/>
      <c r="G36" s="6"/>
      <c r="H36" s="6"/>
      <c r="I36" s="6"/>
      <c r="J36" s="14"/>
      <c r="K36" s="14"/>
      <c r="L36" s="14"/>
      <c r="M36" s="14"/>
      <c r="N36" s="25"/>
      <c r="O36" s="25"/>
      <c r="P36" s="12">
        <f t="shared" si="1"/>
        <v>0</v>
      </c>
    </row>
    <row r="37" spans="1:16" ht="15.75" thickBot="1" x14ac:dyDescent="0.3">
      <c r="A37" s="17" t="s">
        <v>26</v>
      </c>
      <c r="B37" s="5">
        <v>5538603.6299999999</v>
      </c>
      <c r="C37" s="6">
        <v>0</v>
      </c>
      <c r="D37" s="6">
        <f>71623.4+670848.6</f>
        <v>742472</v>
      </c>
      <c r="E37" s="6">
        <v>2188099.33</v>
      </c>
      <c r="F37" s="6"/>
      <c r="G37" s="6"/>
      <c r="H37" s="6"/>
      <c r="I37" s="6"/>
      <c r="J37" s="14"/>
      <c r="K37" s="14"/>
      <c r="L37" s="14"/>
      <c r="M37" s="14"/>
      <c r="N37" s="25"/>
      <c r="O37" s="25"/>
      <c r="P37" s="12">
        <f t="shared" si="1"/>
        <v>2930571.33</v>
      </c>
    </row>
    <row r="38" spans="1:16" ht="15.75" thickBot="1" x14ac:dyDescent="0.3">
      <c r="A38" s="16" t="s">
        <v>27</v>
      </c>
      <c r="B38" s="10">
        <f t="shared" ref="B38" si="4">+B39+B40+B41+B42+B43+B44+B45+B45</f>
        <v>0</v>
      </c>
      <c r="C38" s="10">
        <f>+C39+C40+C41+C42+C43+C44+C45+C45</f>
        <v>0</v>
      </c>
      <c r="D38" s="29">
        <f t="shared" ref="D38:O38" si="5">+D39+D40+D41+D42+D43+D44+D45+D45</f>
        <v>0</v>
      </c>
      <c r="E38" s="28">
        <f t="shared" si="5"/>
        <v>0</v>
      </c>
      <c r="F38" s="28">
        <f t="shared" si="5"/>
        <v>0</v>
      </c>
      <c r="G38" s="28">
        <f t="shared" si="5"/>
        <v>0</v>
      </c>
      <c r="H38" s="28">
        <f t="shared" si="5"/>
        <v>0</v>
      </c>
      <c r="I38" s="28">
        <f t="shared" si="5"/>
        <v>0</v>
      </c>
      <c r="J38" s="28">
        <f t="shared" si="5"/>
        <v>0</v>
      </c>
      <c r="K38" s="28">
        <f t="shared" si="5"/>
        <v>0</v>
      </c>
      <c r="L38" s="28">
        <f>+L39+L40+L41+L42+L43+L44+L45+L45</f>
        <v>0</v>
      </c>
      <c r="M38" s="28">
        <f t="shared" si="5"/>
        <v>0</v>
      </c>
      <c r="N38" s="28">
        <f>+N39+N40+N41+N42+N43+N44+N45+N45</f>
        <v>0</v>
      </c>
      <c r="O38" s="28">
        <f t="shared" si="5"/>
        <v>0</v>
      </c>
      <c r="P38" s="32">
        <f>+D38+E38+F38+G38+H38+I38+J38+K38+L38+M38+N38+O38</f>
        <v>0</v>
      </c>
    </row>
    <row r="39" spans="1:16" ht="22.5" customHeight="1" x14ac:dyDescent="0.25">
      <c r="A39" s="17" t="s">
        <v>28</v>
      </c>
      <c r="B39" s="5">
        <v>0</v>
      </c>
      <c r="C39" s="6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14">
        <v>0</v>
      </c>
      <c r="J39" s="14">
        <v>0</v>
      </c>
      <c r="K39" s="14">
        <v>0</v>
      </c>
      <c r="L39" s="14">
        <v>0</v>
      </c>
      <c r="M39" s="20">
        <v>0</v>
      </c>
      <c r="N39" s="20">
        <v>0</v>
      </c>
      <c r="O39" s="40">
        <v>0</v>
      </c>
      <c r="P39" s="12">
        <f t="shared" si="1"/>
        <v>0</v>
      </c>
    </row>
    <row r="40" spans="1:16" ht="25.5" x14ac:dyDescent="0.25">
      <c r="A40" s="17" t="s">
        <v>29</v>
      </c>
      <c r="B40" s="7">
        <v>0</v>
      </c>
      <c r="C40" s="6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14">
        <v>0</v>
      </c>
      <c r="J40" s="14">
        <v>0</v>
      </c>
      <c r="K40" s="14">
        <v>0</v>
      </c>
      <c r="L40" s="14">
        <v>0</v>
      </c>
      <c r="M40" s="20">
        <v>0</v>
      </c>
      <c r="N40" s="20">
        <v>0</v>
      </c>
      <c r="O40" s="40">
        <v>0</v>
      </c>
      <c r="P40" s="12">
        <f t="shared" si="1"/>
        <v>0</v>
      </c>
    </row>
    <row r="41" spans="1:16" ht="25.5" x14ac:dyDescent="0.25">
      <c r="A41" s="17" t="s">
        <v>30</v>
      </c>
      <c r="B41" s="7">
        <v>0</v>
      </c>
      <c r="C41" s="6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14">
        <v>0</v>
      </c>
      <c r="J41" s="14">
        <v>0</v>
      </c>
      <c r="K41" s="14">
        <v>0</v>
      </c>
      <c r="L41" s="14">
        <v>0</v>
      </c>
      <c r="M41" s="20">
        <v>0</v>
      </c>
      <c r="N41" s="20">
        <v>0</v>
      </c>
      <c r="O41" s="40">
        <v>0</v>
      </c>
      <c r="P41" s="12">
        <f t="shared" si="1"/>
        <v>0</v>
      </c>
    </row>
    <row r="42" spans="1:16" ht="25.5" x14ac:dyDescent="0.25">
      <c r="A42" s="17" t="s">
        <v>31</v>
      </c>
      <c r="B42" s="7">
        <v>0</v>
      </c>
      <c r="C42" s="6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14">
        <v>0</v>
      </c>
      <c r="J42" s="14">
        <v>0</v>
      </c>
      <c r="K42" s="14">
        <v>0</v>
      </c>
      <c r="L42" s="14">
        <v>0</v>
      </c>
      <c r="M42" s="20">
        <v>0</v>
      </c>
      <c r="N42" s="20">
        <v>0</v>
      </c>
      <c r="O42" s="40">
        <v>0</v>
      </c>
      <c r="P42" s="12">
        <f t="shared" si="1"/>
        <v>0</v>
      </c>
    </row>
    <row r="43" spans="1:16" ht="25.5" x14ac:dyDescent="0.25">
      <c r="A43" s="17" t="s">
        <v>32</v>
      </c>
      <c r="B43" s="7">
        <v>0</v>
      </c>
      <c r="C43" s="6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14">
        <v>0</v>
      </c>
      <c r="J43" s="14">
        <v>0</v>
      </c>
      <c r="K43" s="14">
        <v>0</v>
      </c>
      <c r="L43" s="14">
        <v>0</v>
      </c>
      <c r="M43" s="20">
        <v>0</v>
      </c>
      <c r="N43" s="20">
        <v>0</v>
      </c>
      <c r="O43" s="40">
        <v>0</v>
      </c>
      <c r="P43" s="12">
        <f t="shared" si="1"/>
        <v>0</v>
      </c>
    </row>
    <row r="44" spans="1:16" ht="21.75" customHeight="1" x14ac:dyDescent="0.25">
      <c r="A44" s="17" t="s">
        <v>33</v>
      </c>
      <c r="B44" s="7">
        <v>0</v>
      </c>
      <c r="C44" s="6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14">
        <v>0</v>
      </c>
      <c r="J44" s="14">
        <v>0</v>
      </c>
      <c r="K44" s="14">
        <v>0</v>
      </c>
      <c r="L44" s="14">
        <v>0</v>
      </c>
      <c r="M44" s="20">
        <v>0</v>
      </c>
      <c r="N44" s="20">
        <v>0</v>
      </c>
      <c r="O44" s="40">
        <v>0</v>
      </c>
      <c r="P44" s="12">
        <f t="shared" si="1"/>
        <v>0</v>
      </c>
    </row>
    <row r="45" spans="1:16" ht="26.25" thickBot="1" x14ac:dyDescent="0.3">
      <c r="A45" s="17" t="s">
        <v>34</v>
      </c>
      <c r="B45" s="7">
        <v>0</v>
      </c>
      <c r="C45" s="6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14">
        <v>0</v>
      </c>
      <c r="J45" s="14">
        <v>0</v>
      </c>
      <c r="K45" s="14">
        <v>0</v>
      </c>
      <c r="L45" s="14">
        <v>0</v>
      </c>
      <c r="M45" s="20">
        <v>0</v>
      </c>
      <c r="N45" s="20">
        <v>0</v>
      </c>
      <c r="O45" s="40">
        <v>0</v>
      </c>
      <c r="P45" s="12">
        <f t="shared" si="1"/>
        <v>0</v>
      </c>
    </row>
    <row r="46" spans="1:16" ht="15.75" thickBot="1" x14ac:dyDescent="0.3">
      <c r="A46" s="16" t="s">
        <v>35</v>
      </c>
      <c r="B46" s="10">
        <v>0</v>
      </c>
      <c r="C46" s="10">
        <v>0</v>
      </c>
      <c r="D46" s="29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f>+N47+N48+N49+N50+N51+N52+N53</f>
        <v>0</v>
      </c>
      <c r="O46" s="28">
        <v>0</v>
      </c>
      <c r="P46" s="32">
        <f>+D46+E46+F46+G46+H46+I46+J46+K46+L46+M46+N46+O46</f>
        <v>0</v>
      </c>
    </row>
    <row r="47" spans="1:16" ht="25.5" x14ac:dyDescent="0.25">
      <c r="A47" s="17" t="s">
        <v>36</v>
      </c>
      <c r="B47" s="7">
        <v>0</v>
      </c>
      <c r="C47" s="6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14">
        <v>0</v>
      </c>
      <c r="J47" s="14">
        <v>0</v>
      </c>
      <c r="K47" s="14">
        <v>0</v>
      </c>
      <c r="L47" s="14">
        <v>0</v>
      </c>
      <c r="M47" s="20">
        <v>0</v>
      </c>
      <c r="N47" s="5">
        <v>0</v>
      </c>
      <c r="O47" s="41">
        <v>0</v>
      </c>
      <c r="P47" s="12">
        <f>+D47+E47+F47+G47+H47+I47+J47+K47+L47+M47+N47+O47</f>
        <v>0</v>
      </c>
    </row>
    <row r="48" spans="1:16" ht="25.5" x14ac:dyDescent="0.25">
      <c r="A48" s="17" t="s">
        <v>37</v>
      </c>
      <c r="B48" s="7">
        <v>0</v>
      </c>
      <c r="C48" s="6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14">
        <v>0</v>
      </c>
      <c r="J48" s="14">
        <v>0</v>
      </c>
      <c r="K48" s="14">
        <v>0</v>
      </c>
      <c r="L48" s="14">
        <v>0</v>
      </c>
      <c r="M48" s="20">
        <v>0</v>
      </c>
      <c r="N48" s="5">
        <v>0</v>
      </c>
      <c r="O48" s="41">
        <v>0</v>
      </c>
      <c r="P48" s="12">
        <f t="shared" si="1"/>
        <v>0</v>
      </c>
    </row>
    <row r="49" spans="1:16" ht="25.5" x14ac:dyDescent="0.25">
      <c r="A49" s="17" t="s">
        <v>38</v>
      </c>
      <c r="B49" s="7">
        <v>0</v>
      </c>
      <c r="C49" s="6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14">
        <v>0</v>
      </c>
      <c r="J49" s="14">
        <v>0</v>
      </c>
      <c r="K49" s="14">
        <v>0</v>
      </c>
      <c r="L49" s="14">
        <v>0</v>
      </c>
      <c r="M49" s="20">
        <v>0</v>
      </c>
      <c r="N49" s="5">
        <v>0</v>
      </c>
      <c r="O49" s="41">
        <v>0</v>
      </c>
      <c r="P49" s="12">
        <f t="shared" si="1"/>
        <v>0</v>
      </c>
    </row>
    <row r="50" spans="1:16" ht="25.5" x14ac:dyDescent="0.25">
      <c r="A50" s="17" t="s">
        <v>39</v>
      </c>
      <c r="B50" s="7">
        <v>0</v>
      </c>
      <c r="C50" s="6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14">
        <v>0</v>
      </c>
      <c r="J50" s="14">
        <v>0</v>
      </c>
      <c r="K50" s="14">
        <v>0</v>
      </c>
      <c r="L50" s="14">
        <v>0</v>
      </c>
      <c r="M50" s="20">
        <v>0</v>
      </c>
      <c r="N50" s="5">
        <v>0</v>
      </c>
      <c r="O50" s="41">
        <v>0</v>
      </c>
      <c r="P50" s="12">
        <f t="shared" si="1"/>
        <v>0</v>
      </c>
    </row>
    <row r="51" spans="1:16" ht="25.5" x14ac:dyDescent="0.25">
      <c r="A51" s="17" t="s">
        <v>89</v>
      </c>
      <c r="B51" s="7">
        <v>0</v>
      </c>
      <c r="C51" s="6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14">
        <v>0</v>
      </c>
      <c r="J51" s="14">
        <v>0</v>
      </c>
      <c r="K51" s="14">
        <v>0</v>
      </c>
      <c r="L51" s="14">
        <v>0</v>
      </c>
      <c r="M51" s="20">
        <v>0</v>
      </c>
      <c r="N51" s="5">
        <v>0</v>
      </c>
      <c r="O51" s="41">
        <v>0</v>
      </c>
      <c r="P51" s="12">
        <f t="shared" si="1"/>
        <v>0</v>
      </c>
    </row>
    <row r="52" spans="1:16" ht="25.5" x14ac:dyDescent="0.25">
      <c r="A52" s="17" t="s">
        <v>40</v>
      </c>
      <c r="B52" s="7">
        <v>0</v>
      </c>
      <c r="C52" s="6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14">
        <v>0</v>
      </c>
      <c r="J52" s="14">
        <v>0</v>
      </c>
      <c r="K52" s="14">
        <v>0</v>
      </c>
      <c r="L52" s="14">
        <v>0</v>
      </c>
      <c r="M52" s="20">
        <v>0</v>
      </c>
      <c r="N52" s="5">
        <v>0</v>
      </c>
      <c r="O52" s="41">
        <v>0</v>
      </c>
      <c r="P52" s="12">
        <f t="shared" si="1"/>
        <v>0</v>
      </c>
    </row>
    <row r="53" spans="1:16" ht="26.25" thickBot="1" x14ac:dyDescent="0.3">
      <c r="A53" s="17" t="s">
        <v>41</v>
      </c>
      <c r="B53" s="7">
        <v>0</v>
      </c>
      <c r="C53" s="6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14">
        <v>0</v>
      </c>
      <c r="J53" s="14">
        <v>0</v>
      </c>
      <c r="K53" s="14">
        <v>0</v>
      </c>
      <c r="L53" s="14">
        <v>0</v>
      </c>
      <c r="M53" s="20">
        <v>0</v>
      </c>
      <c r="N53" s="5">
        <v>0</v>
      </c>
      <c r="O53" s="41">
        <v>0</v>
      </c>
      <c r="P53" s="12">
        <f t="shared" si="1"/>
        <v>0</v>
      </c>
    </row>
    <row r="54" spans="1:16" ht="15.75" thickBot="1" x14ac:dyDescent="0.3">
      <c r="A54" s="16" t="s">
        <v>42</v>
      </c>
      <c r="B54" s="10">
        <f>+B55+B56+B57+B58+B59+B60+B61+B62+B63</f>
        <v>20889115.889999997</v>
      </c>
      <c r="C54" s="10">
        <f>+C55+C56+C57+C58+C59+C60+C61+C62+C63</f>
        <v>0</v>
      </c>
      <c r="D54" s="29">
        <f t="shared" ref="D54:N54" si="6">+D55+D56+D57+D58+D59+D60+D61+D62+D63</f>
        <v>0</v>
      </c>
      <c r="E54" s="28">
        <f t="shared" si="6"/>
        <v>114470.18</v>
      </c>
      <c r="F54" s="28">
        <f t="shared" si="6"/>
        <v>0</v>
      </c>
      <c r="G54" s="28">
        <f t="shared" si="6"/>
        <v>0</v>
      </c>
      <c r="H54" s="28">
        <f t="shared" si="6"/>
        <v>0</v>
      </c>
      <c r="I54" s="28">
        <f t="shared" si="6"/>
        <v>0</v>
      </c>
      <c r="J54" s="28">
        <f t="shared" si="6"/>
        <v>0</v>
      </c>
      <c r="K54" s="28">
        <f t="shared" si="6"/>
        <v>0</v>
      </c>
      <c r="L54" s="28">
        <f t="shared" si="6"/>
        <v>0</v>
      </c>
      <c r="M54" s="28">
        <f t="shared" si="6"/>
        <v>0</v>
      </c>
      <c r="N54" s="28">
        <f t="shared" si="6"/>
        <v>0</v>
      </c>
      <c r="O54" s="28"/>
      <c r="P54" s="32">
        <f t="shared" si="1"/>
        <v>114470.18</v>
      </c>
    </row>
    <row r="55" spans="1:16" x14ac:dyDescent="0.25">
      <c r="A55" s="17" t="s">
        <v>43</v>
      </c>
      <c r="B55" s="5">
        <v>8365039.6799999997</v>
      </c>
      <c r="C55" s="6">
        <v>0</v>
      </c>
      <c r="D55" s="6">
        <v>0</v>
      </c>
      <c r="E55" s="6">
        <v>0</v>
      </c>
      <c r="F55" s="6"/>
      <c r="G55" s="6"/>
      <c r="H55" s="6"/>
      <c r="I55" s="6"/>
      <c r="J55" s="14"/>
      <c r="K55" s="14"/>
      <c r="L55" s="14"/>
      <c r="M55" s="14"/>
      <c r="N55" s="25"/>
      <c r="O55" s="25"/>
      <c r="P55" s="12">
        <f t="shared" si="1"/>
        <v>0</v>
      </c>
    </row>
    <row r="56" spans="1:16" ht="26.25" customHeight="1" x14ac:dyDescent="0.25">
      <c r="A56" s="17" t="s">
        <v>90</v>
      </c>
      <c r="B56" s="5">
        <v>0</v>
      </c>
      <c r="C56" s="6">
        <v>0</v>
      </c>
      <c r="D56" s="6">
        <v>0</v>
      </c>
      <c r="E56" s="6">
        <v>0</v>
      </c>
      <c r="F56" s="6"/>
      <c r="G56" s="6"/>
      <c r="H56" s="6"/>
      <c r="I56" s="6"/>
      <c r="J56" s="14"/>
      <c r="K56" s="14"/>
      <c r="L56" s="14"/>
      <c r="M56" s="14"/>
      <c r="N56" s="5"/>
      <c r="O56" s="25"/>
      <c r="P56" s="12">
        <f t="shared" si="1"/>
        <v>0</v>
      </c>
    </row>
    <row r="57" spans="1:16" ht="36" customHeight="1" x14ac:dyDescent="0.25">
      <c r="A57" s="17" t="s">
        <v>44</v>
      </c>
      <c r="B57" s="5">
        <v>11224816.58</v>
      </c>
      <c r="C57" s="6">
        <v>0</v>
      </c>
      <c r="D57" s="6">
        <v>0</v>
      </c>
      <c r="E57" s="6">
        <v>0</v>
      </c>
      <c r="F57" s="6"/>
      <c r="G57" s="6"/>
      <c r="H57" s="6"/>
      <c r="I57" s="6"/>
      <c r="J57" s="14"/>
      <c r="K57" s="14"/>
      <c r="L57" s="14"/>
      <c r="M57" s="14"/>
      <c r="N57" s="25"/>
      <c r="O57" s="25"/>
      <c r="P57" s="12">
        <f t="shared" si="1"/>
        <v>0</v>
      </c>
    </row>
    <row r="58" spans="1:16" ht="25.5" x14ac:dyDescent="0.25">
      <c r="A58" s="17" t="s">
        <v>45</v>
      </c>
      <c r="B58" s="5">
        <v>0</v>
      </c>
      <c r="C58" s="6">
        <v>0</v>
      </c>
      <c r="D58" s="6">
        <v>0</v>
      </c>
      <c r="E58" s="6">
        <v>0</v>
      </c>
      <c r="F58" s="6"/>
      <c r="G58" s="6"/>
      <c r="H58" s="6"/>
      <c r="I58" s="6"/>
      <c r="J58" s="14"/>
      <c r="K58" s="14"/>
      <c r="L58" s="14"/>
      <c r="M58" s="14"/>
      <c r="N58" s="5"/>
      <c r="O58" s="25"/>
      <c r="P58" s="12">
        <f t="shared" si="1"/>
        <v>0</v>
      </c>
    </row>
    <row r="59" spans="1:16" ht="21" customHeight="1" x14ac:dyDescent="0.25">
      <c r="A59" s="17" t="s">
        <v>46</v>
      </c>
      <c r="B59" s="5">
        <v>1299259.6299999999</v>
      </c>
      <c r="C59" s="6">
        <v>0</v>
      </c>
      <c r="D59" s="6">
        <v>0</v>
      </c>
      <c r="E59" s="6">
        <v>114470.18</v>
      </c>
      <c r="F59" s="6"/>
      <c r="G59" s="6"/>
      <c r="H59" s="6"/>
      <c r="I59" s="6"/>
      <c r="J59" s="14"/>
      <c r="K59" s="14"/>
      <c r="L59" s="14"/>
      <c r="M59" s="14"/>
      <c r="N59" s="5"/>
      <c r="O59" s="25"/>
      <c r="P59" s="12">
        <f t="shared" si="1"/>
        <v>114470.18</v>
      </c>
    </row>
    <row r="60" spans="1:16" x14ac:dyDescent="0.25">
      <c r="A60" s="17" t="s">
        <v>47</v>
      </c>
      <c r="B60" s="5">
        <v>0</v>
      </c>
      <c r="C60" s="6">
        <v>0</v>
      </c>
      <c r="D60" s="6">
        <v>0</v>
      </c>
      <c r="E60" s="6">
        <v>0</v>
      </c>
      <c r="F60" s="6"/>
      <c r="G60" s="6"/>
      <c r="H60" s="6"/>
      <c r="I60" s="6"/>
      <c r="J60" s="14"/>
      <c r="K60" s="14"/>
      <c r="L60" s="14"/>
      <c r="M60" s="14"/>
      <c r="N60" s="5"/>
      <c r="O60" s="25"/>
      <c r="P60" s="12">
        <f t="shared" si="1"/>
        <v>0</v>
      </c>
    </row>
    <row r="61" spans="1:16" x14ac:dyDescent="0.25">
      <c r="A61" s="17" t="s">
        <v>91</v>
      </c>
      <c r="B61" s="5">
        <v>0</v>
      </c>
      <c r="C61" s="6">
        <v>0</v>
      </c>
      <c r="D61" s="6">
        <v>0</v>
      </c>
      <c r="E61" s="6">
        <v>0</v>
      </c>
      <c r="F61" s="6"/>
      <c r="G61" s="6"/>
      <c r="H61" s="6"/>
      <c r="I61" s="6"/>
      <c r="J61" s="14"/>
      <c r="K61" s="14"/>
      <c r="L61" s="14"/>
      <c r="M61" s="14"/>
      <c r="N61" s="5"/>
      <c r="O61" s="25"/>
      <c r="P61" s="12">
        <f t="shared" si="1"/>
        <v>0</v>
      </c>
    </row>
    <row r="62" spans="1:16" x14ac:dyDescent="0.25">
      <c r="A62" s="17" t="s">
        <v>48</v>
      </c>
      <c r="B62" s="5">
        <v>0</v>
      </c>
      <c r="C62" s="6">
        <v>0</v>
      </c>
      <c r="D62" s="6">
        <v>0</v>
      </c>
      <c r="E62" s="6">
        <v>0</v>
      </c>
      <c r="F62" s="6"/>
      <c r="G62" s="6"/>
      <c r="H62" s="6"/>
      <c r="I62" s="6"/>
      <c r="J62" s="14"/>
      <c r="K62" s="14"/>
      <c r="L62" s="14"/>
      <c r="M62" s="14"/>
      <c r="N62" s="25"/>
      <c r="O62" s="25"/>
      <c r="P62" s="12">
        <f t="shared" si="1"/>
        <v>0</v>
      </c>
    </row>
    <row r="63" spans="1:16" ht="26.25" customHeight="1" thickBot="1" x14ac:dyDescent="0.3">
      <c r="A63" s="17" t="s">
        <v>49</v>
      </c>
      <c r="B63" s="5">
        <v>0</v>
      </c>
      <c r="C63" s="6">
        <v>0</v>
      </c>
      <c r="D63" s="6">
        <v>0</v>
      </c>
      <c r="E63" s="6">
        <v>0</v>
      </c>
      <c r="F63" s="6"/>
      <c r="G63" s="6"/>
      <c r="H63" s="6"/>
      <c r="I63" s="6"/>
      <c r="J63" s="14"/>
      <c r="K63" s="14"/>
      <c r="L63" s="14"/>
      <c r="M63" s="14"/>
      <c r="N63" s="5"/>
      <c r="O63" s="42"/>
      <c r="P63" s="12">
        <f t="shared" si="1"/>
        <v>0</v>
      </c>
    </row>
    <row r="64" spans="1:16" ht="15.75" thickBot="1" x14ac:dyDescent="0.3">
      <c r="A64" s="16" t="s">
        <v>50</v>
      </c>
      <c r="B64" s="10">
        <f t="shared" ref="B64:O64" si="7">+B65+B66+B67+B68</f>
        <v>0</v>
      </c>
      <c r="C64" s="10">
        <f>+C65+C66+C67+C68</f>
        <v>0</v>
      </c>
      <c r="D64" s="29">
        <f t="shared" si="7"/>
        <v>0</v>
      </c>
      <c r="E64" s="28">
        <f t="shared" si="7"/>
        <v>0</v>
      </c>
      <c r="F64" s="28">
        <f t="shared" si="7"/>
        <v>0</v>
      </c>
      <c r="G64" s="28">
        <f t="shared" si="7"/>
        <v>0</v>
      </c>
      <c r="H64" s="28">
        <f t="shared" si="7"/>
        <v>0</v>
      </c>
      <c r="I64" s="28">
        <f t="shared" si="7"/>
        <v>0</v>
      </c>
      <c r="J64" s="28">
        <f t="shared" si="7"/>
        <v>0</v>
      </c>
      <c r="K64" s="28">
        <f t="shared" si="7"/>
        <v>0</v>
      </c>
      <c r="L64" s="28">
        <f t="shared" si="7"/>
        <v>0</v>
      </c>
      <c r="M64" s="28">
        <f t="shared" si="7"/>
        <v>0</v>
      </c>
      <c r="N64" s="28">
        <f t="shared" si="7"/>
        <v>0</v>
      </c>
      <c r="O64" s="28">
        <f t="shared" si="7"/>
        <v>0</v>
      </c>
      <c r="P64" s="32">
        <f t="shared" si="1"/>
        <v>0</v>
      </c>
    </row>
    <row r="65" spans="1:17" x14ac:dyDescent="0.25">
      <c r="A65" s="17" t="s">
        <v>51</v>
      </c>
      <c r="B65" s="5">
        <v>0</v>
      </c>
      <c r="C65" s="6">
        <v>0</v>
      </c>
      <c r="D65" s="7">
        <v>0</v>
      </c>
      <c r="E65" s="8">
        <v>0</v>
      </c>
      <c r="F65" s="14"/>
      <c r="G65" s="26"/>
      <c r="H65" s="25"/>
      <c r="I65" s="14">
        <v>0</v>
      </c>
      <c r="J65" s="14">
        <v>0</v>
      </c>
      <c r="K65" s="14">
        <v>0</v>
      </c>
      <c r="L65" s="14">
        <v>0</v>
      </c>
      <c r="M65" s="20">
        <v>0</v>
      </c>
      <c r="N65" s="25">
        <v>0</v>
      </c>
      <c r="O65" s="42">
        <v>0</v>
      </c>
      <c r="P65" s="12">
        <f t="shared" si="1"/>
        <v>0</v>
      </c>
    </row>
    <row r="66" spans="1:17" x14ac:dyDescent="0.25">
      <c r="A66" s="17" t="s">
        <v>52</v>
      </c>
      <c r="B66" s="5">
        <v>0</v>
      </c>
      <c r="C66" s="6">
        <v>0</v>
      </c>
      <c r="D66" s="7">
        <v>0</v>
      </c>
      <c r="E66" s="8">
        <v>0</v>
      </c>
      <c r="F66" s="7"/>
      <c r="G66" s="7"/>
      <c r="H66" s="7"/>
      <c r="I66" s="7">
        <v>0</v>
      </c>
      <c r="J66" s="14">
        <v>0</v>
      </c>
      <c r="K66" s="14">
        <v>0</v>
      </c>
      <c r="L66" s="14">
        <v>0</v>
      </c>
      <c r="M66" s="20">
        <v>0</v>
      </c>
      <c r="N66" s="14">
        <v>0</v>
      </c>
      <c r="O66" s="42">
        <v>0</v>
      </c>
      <c r="P66" s="12">
        <f t="shared" si="1"/>
        <v>0</v>
      </c>
    </row>
    <row r="67" spans="1:17" x14ac:dyDescent="0.25">
      <c r="A67" s="17" t="s">
        <v>53</v>
      </c>
      <c r="B67" s="5">
        <v>0</v>
      </c>
      <c r="C67" s="6">
        <v>0</v>
      </c>
      <c r="D67" s="7">
        <v>0</v>
      </c>
      <c r="E67" s="8">
        <v>0</v>
      </c>
      <c r="F67" s="8">
        <v>0</v>
      </c>
      <c r="G67" s="8">
        <v>0</v>
      </c>
      <c r="H67" s="8">
        <v>0</v>
      </c>
      <c r="I67" s="7">
        <v>0</v>
      </c>
      <c r="J67" s="14">
        <v>0</v>
      </c>
      <c r="K67" s="14">
        <v>0</v>
      </c>
      <c r="L67" s="14">
        <v>0</v>
      </c>
      <c r="M67" s="20">
        <v>0</v>
      </c>
      <c r="N67" s="14">
        <v>0</v>
      </c>
      <c r="O67" s="42">
        <v>0</v>
      </c>
      <c r="P67" s="12">
        <f t="shared" si="1"/>
        <v>0</v>
      </c>
    </row>
    <row r="68" spans="1:17" ht="26.25" thickBot="1" x14ac:dyDescent="0.3">
      <c r="A68" s="18" t="s">
        <v>54</v>
      </c>
      <c r="B68" s="5">
        <v>0</v>
      </c>
      <c r="C68" s="6">
        <v>0</v>
      </c>
      <c r="D68" s="7">
        <v>0</v>
      </c>
      <c r="E68" s="8">
        <v>0</v>
      </c>
      <c r="F68" s="8">
        <v>0</v>
      </c>
      <c r="G68" s="8">
        <v>0</v>
      </c>
      <c r="H68" s="8">
        <v>0</v>
      </c>
      <c r="I68" s="7">
        <v>0</v>
      </c>
      <c r="J68" s="14">
        <v>0</v>
      </c>
      <c r="K68" s="14">
        <v>0</v>
      </c>
      <c r="L68" s="14">
        <v>0</v>
      </c>
      <c r="M68" s="20">
        <v>0</v>
      </c>
      <c r="N68" s="14">
        <v>0</v>
      </c>
      <c r="O68" s="42">
        <v>0</v>
      </c>
      <c r="P68" s="12">
        <f t="shared" si="1"/>
        <v>0</v>
      </c>
    </row>
    <row r="69" spans="1:17" ht="26.25" thickBot="1" x14ac:dyDescent="0.3">
      <c r="A69" s="16" t="s">
        <v>55</v>
      </c>
      <c r="B69" s="10">
        <v>0</v>
      </c>
      <c r="C69" s="10">
        <v>0</v>
      </c>
      <c r="D69" s="29">
        <f>+D70+D71</f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32">
        <f t="shared" si="1"/>
        <v>0</v>
      </c>
    </row>
    <row r="70" spans="1:17" x14ac:dyDescent="0.25">
      <c r="A70" s="17" t="s">
        <v>56</v>
      </c>
      <c r="B70" s="7">
        <v>0</v>
      </c>
      <c r="C70" s="6">
        <v>0</v>
      </c>
      <c r="D70" s="7">
        <v>0</v>
      </c>
      <c r="E70" s="8">
        <v>0</v>
      </c>
      <c r="F70" s="8">
        <v>0</v>
      </c>
      <c r="G70" s="8">
        <v>0</v>
      </c>
      <c r="H70" s="8">
        <v>0</v>
      </c>
      <c r="I70" s="7">
        <v>0</v>
      </c>
      <c r="J70" s="14">
        <v>0</v>
      </c>
      <c r="K70" s="14">
        <v>0</v>
      </c>
      <c r="L70" s="14">
        <v>0</v>
      </c>
      <c r="M70" s="20">
        <v>0</v>
      </c>
      <c r="N70" s="14">
        <v>0</v>
      </c>
      <c r="O70" s="42">
        <v>0</v>
      </c>
      <c r="P70" s="12">
        <f t="shared" si="1"/>
        <v>0</v>
      </c>
    </row>
    <row r="71" spans="1:17" ht="25.5" customHeight="1" thickBot="1" x14ac:dyDescent="0.3">
      <c r="A71" s="17" t="s">
        <v>57</v>
      </c>
      <c r="B71" s="7">
        <v>0</v>
      </c>
      <c r="C71" s="6">
        <v>0</v>
      </c>
      <c r="D71" s="7">
        <v>0</v>
      </c>
      <c r="E71" s="8">
        <v>0</v>
      </c>
      <c r="F71" s="8">
        <v>0</v>
      </c>
      <c r="G71" s="8">
        <v>0</v>
      </c>
      <c r="H71" s="8">
        <v>0</v>
      </c>
      <c r="I71" s="7">
        <v>0</v>
      </c>
      <c r="J71" s="14">
        <v>0</v>
      </c>
      <c r="K71" s="14">
        <v>0</v>
      </c>
      <c r="L71" s="14">
        <v>0</v>
      </c>
      <c r="M71" s="20">
        <v>0</v>
      </c>
      <c r="N71" s="14">
        <v>0</v>
      </c>
      <c r="O71" s="42">
        <v>0</v>
      </c>
      <c r="P71" s="12">
        <f t="shared" si="1"/>
        <v>0</v>
      </c>
    </row>
    <row r="72" spans="1:17" ht="15.75" thickBot="1" x14ac:dyDescent="0.3">
      <c r="A72" s="16" t="s">
        <v>58</v>
      </c>
      <c r="B72" s="10">
        <v>0</v>
      </c>
      <c r="C72" s="10">
        <v>0</v>
      </c>
      <c r="D72" s="29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/>
      <c r="K72" s="28"/>
      <c r="L72" s="28"/>
      <c r="M72" s="28"/>
      <c r="N72" s="28"/>
      <c r="O72" s="28"/>
      <c r="P72" s="32">
        <f>+D72+E72+F72+G72+H72+I72+J72+K72+L72+M72+N72+O72</f>
        <v>0</v>
      </c>
    </row>
    <row r="73" spans="1:17" x14ac:dyDescent="0.25">
      <c r="A73" s="17" t="s">
        <v>59</v>
      </c>
      <c r="B73" s="7">
        <v>0</v>
      </c>
      <c r="C73" s="6">
        <v>0</v>
      </c>
      <c r="D73" s="7">
        <v>0</v>
      </c>
      <c r="E73" s="8">
        <v>0</v>
      </c>
      <c r="F73" s="8">
        <v>0</v>
      </c>
      <c r="G73" s="8">
        <v>0</v>
      </c>
      <c r="H73" s="8">
        <v>0</v>
      </c>
      <c r="I73" s="7">
        <v>0</v>
      </c>
      <c r="J73" s="14">
        <v>0</v>
      </c>
      <c r="K73" s="14">
        <v>0</v>
      </c>
      <c r="L73" s="14">
        <v>0</v>
      </c>
      <c r="M73" s="20">
        <v>0</v>
      </c>
      <c r="N73" s="14">
        <v>0</v>
      </c>
      <c r="O73" s="42">
        <v>0</v>
      </c>
      <c r="P73" s="12">
        <f>+D73+E73+F73+G73+H73+I73+J73+K73+L73+M73+N73+O73</f>
        <v>0</v>
      </c>
    </row>
    <row r="74" spans="1:17" x14ac:dyDescent="0.25">
      <c r="A74" s="17" t="s">
        <v>60</v>
      </c>
      <c r="B74" s="7">
        <v>0</v>
      </c>
      <c r="C74" s="6">
        <v>0</v>
      </c>
      <c r="D74" s="7">
        <v>0</v>
      </c>
      <c r="E74" s="8">
        <v>0</v>
      </c>
      <c r="F74" s="8">
        <v>0</v>
      </c>
      <c r="G74" s="8">
        <v>0</v>
      </c>
      <c r="H74" s="8">
        <v>0</v>
      </c>
      <c r="I74" s="7">
        <v>0</v>
      </c>
      <c r="J74" s="7"/>
      <c r="K74" s="7">
        <v>0</v>
      </c>
      <c r="L74" s="7">
        <v>0</v>
      </c>
      <c r="M74" s="20">
        <v>0</v>
      </c>
      <c r="N74" s="14">
        <v>0</v>
      </c>
      <c r="O74" s="42">
        <v>0</v>
      </c>
      <c r="P74" s="12">
        <f t="shared" si="1"/>
        <v>0</v>
      </c>
    </row>
    <row r="75" spans="1:17" ht="25.5" customHeight="1" thickBot="1" x14ac:dyDescent="0.3">
      <c r="A75" s="17" t="s">
        <v>61</v>
      </c>
      <c r="B75" s="7">
        <v>0</v>
      </c>
      <c r="C75" s="6">
        <v>0</v>
      </c>
      <c r="D75" s="7">
        <v>0</v>
      </c>
      <c r="E75" s="8">
        <v>0</v>
      </c>
      <c r="F75" s="8">
        <v>0</v>
      </c>
      <c r="G75" s="8">
        <v>0</v>
      </c>
      <c r="H75" s="8">
        <v>0</v>
      </c>
      <c r="I75" s="7">
        <v>0</v>
      </c>
      <c r="J75" s="7">
        <v>0</v>
      </c>
      <c r="K75" s="7">
        <v>0</v>
      </c>
      <c r="L75" s="7">
        <v>0</v>
      </c>
      <c r="M75" s="20">
        <v>0</v>
      </c>
      <c r="N75" s="14">
        <v>0</v>
      </c>
      <c r="O75" s="42">
        <v>0</v>
      </c>
      <c r="P75" s="12">
        <f t="shared" si="1"/>
        <v>0</v>
      </c>
    </row>
    <row r="76" spans="1:17" ht="15.75" thickBot="1" x14ac:dyDescent="0.3">
      <c r="A76" s="16" t="s">
        <v>64</v>
      </c>
      <c r="B76" s="10">
        <v>0</v>
      </c>
      <c r="C76" s="10">
        <v>0</v>
      </c>
      <c r="D76" s="29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/>
      <c r="K76" s="28"/>
      <c r="L76" s="28"/>
      <c r="M76" s="28"/>
      <c r="N76" s="28"/>
      <c r="O76" s="28"/>
      <c r="P76" s="32">
        <f t="shared" si="1"/>
        <v>0</v>
      </c>
    </row>
    <row r="77" spans="1:17" x14ac:dyDescent="0.25">
      <c r="A77" s="17" t="s">
        <v>65</v>
      </c>
      <c r="B77" s="7">
        <v>0</v>
      </c>
      <c r="C77" s="6">
        <v>0</v>
      </c>
      <c r="D77" s="7">
        <v>0</v>
      </c>
      <c r="E77" s="8">
        <v>0</v>
      </c>
      <c r="F77" s="8">
        <v>0</v>
      </c>
      <c r="G77" s="8">
        <v>0</v>
      </c>
      <c r="H77" s="8">
        <v>0</v>
      </c>
      <c r="I77" s="7">
        <v>0</v>
      </c>
      <c r="J77" s="7">
        <v>0</v>
      </c>
      <c r="K77" s="7">
        <v>0</v>
      </c>
      <c r="L77" s="7">
        <v>0</v>
      </c>
      <c r="M77" s="20">
        <v>0</v>
      </c>
      <c r="N77" s="7">
        <v>0</v>
      </c>
      <c r="O77" s="42">
        <v>0</v>
      </c>
      <c r="P77" s="12">
        <f t="shared" ref="P77:P84" si="8">+D77+E77+F77+G77+H77+I77+J77+K77+L77+M77+N77+O77</f>
        <v>0</v>
      </c>
      <c r="Q77" s="7"/>
    </row>
    <row r="78" spans="1:17" ht="30.75" customHeight="1" x14ac:dyDescent="0.25">
      <c r="A78" s="17" t="s">
        <v>66</v>
      </c>
      <c r="B78" s="7">
        <v>0</v>
      </c>
      <c r="C78" s="6">
        <v>0</v>
      </c>
      <c r="D78" s="7">
        <v>0</v>
      </c>
      <c r="E78" s="8">
        <v>0</v>
      </c>
      <c r="F78" s="8">
        <v>0</v>
      </c>
      <c r="G78" s="8">
        <v>0</v>
      </c>
      <c r="H78" s="8">
        <v>0</v>
      </c>
      <c r="I78" s="7">
        <v>0</v>
      </c>
      <c r="J78" s="7">
        <v>0</v>
      </c>
      <c r="K78" s="7">
        <v>0</v>
      </c>
      <c r="L78" s="7">
        <v>0</v>
      </c>
      <c r="M78" s="20">
        <v>0</v>
      </c>
      <c r="N78" s="7">
        <v>0</v>
      </c>
      <c r="O78" s="42">
        <v>0</v>
      </c>
      <c r="P78" s="12">
        <f t="shared" si="8"/>
        <v>0</v>
      </c>
      <c r="Q78" s="7"/>
    </row>
    <row r="79" spans="1:17" ht="24.75" customHeight="1" thickBot="1" x14ac:dyDescent="0.3">
      <c r="A79" s="17" t="s">
        <v>67</v>
      </c>
      <c r="B79" s="7">
        <v>0</v>
      </c>
      <c r="C79" s="6">
        <v>0</v>
      </c>
      <c r="D79" s="7">
        <v>0</v>
      </c>
      <c r="E79" s="8">
        <v>0</v>
      </c>
      <c r="F79" s="8">
        <v>0</v>
      </c>
      <c r="G79" s="8">
        <v>0</v>
      </c>
      <c r="H79" s="8">
        <v>0</v>
      </c>
      <c r="I79" s="7">
        <v>0</v>
      </c>
      <c r="J79" s="7">
        <v>0</v>
      </c>
      <c r="K79" s="7">
        <v>0</v>
      </c>
      <c r="L79" s="7">
        <v>0</v>
      </c>
      <c r="M79" s="20">
        <v>0</v>
      </c>
      <c r="N79" s="7">
        <v>0</v>
      </c>
      <c r="O79" s="42">
        <v>0</v>
      </c>
      <c r="P79" s="12">
        <f t="shared" si="8"/>
        <v>0</v>
      </c>
      <c r="Q79" s="7"/>
    </row>
    <row r="80" spans="1:17" ht="15.75" thickBot="1" x14ac:dyDescent="0.3">
      <c r="A80" s="16" t="s">
        <v>68</v>
      </c>
      <c r="B80" s="10">
        <v>0</v>
      </c>
      <c r="C80" s="10">
        <v>0</v>
      </c>
      <c r="D80" s="29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/>
      <c r="K80" s="28"/>
      <c r="L80" s="28"/>
      <c r="M80" s="28"/>
      <c r="N80" s="28"/>
      <c r="O80" s="28"/>
      <c r="P80" s="32">
        <f t="shared" si="8"/>
        <v>0</v>
      </c>
    </row>
    <row r="81" spans="1:20" x14ac:dyDescent="0.25">
      <c r="A81" s="17" t="s">
        <v>69</v>
      </c>
      <c r="B81" s="7">
        <v>0</v>
      </c>
      <c r="C81" s="6">
        <v>0</v>
      </c>
      <c r="D81" s="7">
        <v>0</v>
      </c>
      <c r="E81" s="8">
        <v>0</v>
      </c>
      <c r="F81" s="8">
        <v>0</v>
      </c>
      <c r="G81" s="8">
        <v>0</v>
      </c>
      <c r="H81" s="8">
        <v>0</v>
      </c>
      <c r="I81" s="7">
        <v>0</v>
      </c>
      <c r="J81" s="7">
        <v>0</v>
      </c>
      <c r="K81" s="7">
        <v>0</v>
      </c>
      <c r="L81" s="7">
        <v>0</v>
      </c>
      <c r="M81" s="20">
        <v>0</v>
      </c>
      <c r="N81" s="7">
        <v>0</v>
      </c>
      <c r="O81" s="42">
        <v>0</v>
      </c>
      <c r="P81" s="12">
        <f t="shared" si="8"/>
        <v>0</v>
      </c>
    </row>
    <row r="82" spans="1:20" ht="15.75" thickBot="1" x14ac:dyDescent="0.3">
      <c r="A82" s="17" t="s">
        <v>70</v>
      </c>
      <c r="B82" s="7">
        <v>0</v>
      </c>
      <c r="C82" s="6">
        <v>0</v>
      </c>
      <c r="D82" s="7">
        <v>0</v>
      </c>
      <c r="E82" s="8">
        <v>0</v>
      </c>
      <c r="F82" s="8">
        <v>0</v>
      </c>
      <c r="G82" s="8">
        <v>0</v>
      </c>
      <c r="H82" s="8">
        <v>0</v>
      </c>
      <c r="I82" s="7">
        <v>0</v>
      </c>
      <c r="J82" s="7">
        <v>0</v>
      </c>
      <c r="K82" s="7">
        <v>0</v>
      </c>
      <c r="L82" s="7">
        <v>0</v>
      </c>
      <c r="M82" s="20">
        <v>0</v>
      </c>
      <c r="N82" s="7">
        <v>0</v>
      </c>
      <c r="O82" s="42">
        <v>0</v>
      </c>
      <c r="P82" s="12">
        <f t="shared" si="8"/>
        <v>0</v>
      </c>
    </row>
    <row r="83" spans="1:20" ht="15.75" thickBot="1" x14ac:dyDescent="0.3">
      <c r="A83" s="16" t="s">
        <v>71</v>
      </c>
      <c r="B83" s="10">
        <v>0</v>
      </c>
      <c r="C83" s="10">
        <v>0</v>
      </c>
      <c r="D83" s="29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32">
        <f t="shared" si="8"/>
        <v>0</v>
      </c>
    </row>
    <row r="84" spans="1:20" ht="25.5" x14ac:dyDescent="0.25">
      <c r="A84" s="17" t="s">
        <v>72</v>
      </c>
      <c r="B84" s="7"/>
      <c r="C84" s="5">
        <v>0</v>
      </c>
      <c r="D84" s="7">
        <v>0</v>
      </c>
      <c r="E84" s="8">
        <v>0</v>
      </c>
      <c r="F84" s="8">
        <v>0</v>
      </c>
      <c r="G84" s="8">
        <v>0</v>
      </c>
      <c r="H84" s="8"/>
      <c r="I84" s="7">
        <v>0</v>
      </c>
      <c r="J84" s="7">
        <v>0</v>
      </c>
      <c r="K84" s="7">
        <v>0</v>
      </c>
      <c r="L84" s="7">
        <v>0</v>
      </c>
      <c r="M84" s="20"/>
      <c r="N84" s="7"/>
      <c r="O84" s="42">
        <v>0</v>
      </c>
      <c r="P84" s="12">
        <f t="shared" si="8"/>
        <v>0</v>
      </c>
      <c r="T84" s="25"/>
    </row>
    <row r="85" spans="1:20" x14ac:dyDescent="0.25">
      <c r="A85" s="19" t="s">
        <v>62</v>
      </c>
      <c r="B85" s="9">
        <f>+B12+B18+B28+B38+B54+B64</f>
        <v>124214640.58</v>
      </c>
      <c r="C85" s="9">
        <f>+C12+C18+C28+C38+C54+C64</f>
        <v>0</v>
      </c>
      <c r="D85" s="9">
        <f t="shared" ref="D85:H85" si="9">+D12+D18+D28+D38+D54+D64</f>
        <v>5296184.76</v>
      </c>
      <c r="E85" s="9">
        <f t="shared" si="9"/>
        <v>7084248.4499999993</v>
      </c>
      <c r="F85" s="9">
        <f t="shared" si="9"/>
        <v>0</v>
      </c>
      <c r="G85" s="9">
        <f t="shared" si="9"/>
        <v>0</v>
      </c>
      <c r="H85" s="9">
        <f t="shared" si="9"/>
        <v>0</v>
      </c>
      <c r="I85" s="9">
        <f t="shared" ref="I85:O85" si="10">+I12+I18+I28+I38+I54+I64</f>
        <v>0</v>
      </c>
      <c r="J85" s="9">
        <f>+J12+J18+J28+J38+J54+J64</f>
        <v>0</v>
      </c>
      <c r="K85" s="9">
        <f>+K12+K18+K28+K38+K54+K64</f>
        <v>0</v>
      </c>
      <c r="L85" s="9">
        <f>+L12+L18+L28+L38+L54+L64</f>
        <v>0</v>
      </c>
      <c r="M85" s="9">
        <f t="shared" si="10"/>
        <v>0</v>
      </c>
      <c r="N85" s="9">
        <f t="shared" si="10"/>
        <v>0</v>
      </c>
      <c r="O85" s="43">
        <f t="shared" si="10"/>
        <v>0</v>
      </c>
      <c r="P85" s="9">
        <f>+P12+P18+P28+P38+P54+P64</f>
        <v>12380433.210000001</v>
      </c>
      <c r="T85" s="13"/>
    </row>
    <row r="86" spans="1:20" x14ac:dyDescent="0.25">
      <c r="A86" s="46" t="s">
        <v>102</v>
      </c>
      <c r="B86" s="47">
        <v>124674671.40000001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7"/>
      <c r="T86" s="13"/>
    </row>
    <row r="87" spans="1:20" ht="15.75" thickBot="1" x14ac:dyDescent="0.3">
      <c r="C87" s="34"/>
    </row>
    <row r="88" spans="1:20" ht="35.25" customHeight="1" thickBot="1" x14ac:dyDescent="0.3">
      <c r="A88" s="22" t="s">
        <v>95</v>
      </c>
      <c r="B88" s="31"/>
      <c r="C88" s="33"/>
      <c r="D88" s="49"/>
      <c r="F88" s="26"/>
      <c r="I88" s="34"/>
      <c r="P88" s="36"/>
    </row>
    <row r="89" spans="1:20" ht="37.5" thickBot="1" x14ac:dyDescent="0.3">
      <c r="A89" s="23" t="s">
        <v>96</v>
      </c>
      <c r="C89" s="31"/>
      <c r="F89" s="26"/>
      <c r="G89" s="26"/>
      <c r="I89" s="33"/>
      <c r="K89" s="33"/>
      <c r="L89" s="31"/>
      <c r="M89" s="31"/>
    </row>
    <row r="90" spans="1:20" ht="85.5" thickBot="1" x14ac:dyDescent="0.3">
      <c r="A90" s="24" t="s">
        <v>97</v>
      </c>
    </row>
    <row r="94" spans="1:20" s="27" customFormat="1" ht="37.5" x14ac:dyDescent="0.3">
      <c r="A94" s="21" t="s">
        <v>100</v>
      </c>
      <c r="O94" s="44"/>
      <c r="P94" s="37"/>
    </row>
    <row r="95" spans="1:20" ht="15.75" x14ac:dyDescent="0.25">
      <c r="A95" s="11" t="s">
        <v>94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5748031496062992" right="0.23622047244094491" top="0.15748031496062992" bottom="0.15748031496062992" header="0.31496062992125984" footer="0.31496062992125984"/>
  <pageSetup scale="6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Aprobado-Ejec </vt:lpstr>
      <vt:lpstr>'Presupuesto Aprobado-Ejec '!Área_de_impresión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FinanzasLennys</cp:lastModifiedBy>
  <cp:lastPrinted>2023-03-03T19:21:33Z</cp:lastPrinted>
  <dcterms:created xsi:type="dcterms:W3CDTF">2021-07-29T18:58:50Z</dcterms:created>
  <dcterms:modified xsi:type="dcterms:W3CDTF">2023-03-03T19:22:55Z</dcterms:modified>
</cp:coreProperties>
</file>