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AGOSTO 2025\"/>
    </mc:Choice>
  </mc:AlternateContent>
  <xr:revisionPtr revIDLastSave="0" documentId="13_ncr:1_{84730912-1342-4550-90C9-6D821CED1A3D}" xr6:coauthVersionLast="47" xr6:coauthVersionMax="47" xr10:uidLastSave="{00000000-0000-0000-0000-000000000000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30" i="2"/>
  <c r="P11" i="2" l="1"/>
  <c r="I10" i="2"/>
  <c r="G10" i="2"/>
  <c r="F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I89" i="2" l="1"/>
  <c r="K89" i="2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3"/>
  <c r="A1" i="3" a="1"/>
  <c r="A1" i="2"/>
  <c r="A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<sst xmlns="http://schemas.openxmlformats.org/spreadsheetml/2006/main" count="202" uniqueCount="111">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</sst>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I94" sqref="I94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16.140625" style="5" customWidth="1"/>
    <col min="5" max="6" width="16.140625" customWidth="1"/>
    <col min="7" max="7" width="15" customWidth="1"/>
    <col min="8" max="10" width="16.140625" customWidth="1"/>
    <col min="11" max="11" width="13.5703125" bestFit="1" customWidth="1"/>
    <col min="12" max="12" width="11.5703125" hidden="1" customWidth="1"/>
    <col min="13" max="13" width="9.85546875" style="32" hidden="1" customWidth="1"/>
    <col min="14" max="14" width="11.7109375" hidden="1" customWidth="1"/>
    <col min="15" max="15" width="10.28515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12660015.16</v>
      </c>
      <c r="G9" s="56">
        <f t="shared" si="0"/>
        <v>8311037.1799999997</v>
      </c>
      <c r="H9" s="56">
        <f t="shared" si="0"/>
        <v>18803458.030000001</v>
      </c>
      <c r="I9" s="56">
        <f t="shared" ref="I9:N9" si="1">+I10+I11</f>
        <v>15415871.27</v>
      </c>
      <c r="J9" s="56">
        <f t="shared" si="1"/>
        <v>16132397.5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96298705.460000008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>
        <f>11114600.76+1528189.4+17225</f>
        <v>12660015.16</v>
      </c>
      <c r="G10" s="53">
        <f>2420502.6+17225</f>
        <v>2437727.6</v>
      </c>
      <c r="H10" s="53">
        <v>12936146.76</v>
      </c>
      <c r="I10" s="53">
        <f>17225+1407911.2+11114600.76+76430+17225+60355</f>
        <v>12693746.959999999</v>
      </c>
      <c r="J10" s="53">
        <f>11114600.76+2069487.5+17225</f>
        <v>13201313.26</v>
      </c>
      <c r="K10" s="53"/>
      <c r="L10" s="53"/>
      <c r="M10" s="53"/>
      <c r="N10" s="53"/>
      <c r="O10" s="53"/>
      <c r="P10" s="59">
        <f>SUM(D10:O10)</f>
        <v>78904876.060000002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>
        <v>0</v>
      </c>
      <c r="G11" s="54">
        <v>5873309.5800000001</v>
      </c>
      <c r="H11" s="54">
        <v>5867311.2699999996</v>
      </c>
      <c r="I11" s="54">
        <v>2722124.31</v>
      </c>
      <c r="J11" s="54">
        <v>2931084.24</v>
      </c>
      <c r="K11" s="54"/>
      <c r="L11" s="54"/>
      <c r="M11" s="54"/>
      <c r="N11" s="54"/>
      <c r="O11" s="54"/>
      <c r="P11" s="60">
        <f>SUM(D11:O11)</f>
        <v>17393829.399999999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2109450.5</v>
      </c>
      <c r="G16" s="26">
        <f>+G17+G18+G20+G19+G21</f>
        <v>9382268.290000001</v>
      </c>
      <c r="H16" s="26">
        <f>+H17+H18+H20+H19+H21</f>
        <v>2097972.5</v>
      </c>
      <c r="I16" s="26">
        <f t="shared" ref="I16:O16" si="2">+I17+I18+I20+I19+I21</f>
        <v>1025761.86</v>
      </c>
      <c r="J16" s="26">
        <f t="shared" si="2"/>
        <v>1709617.4700000002</v>
      </c>
      <c r="K16" s="26">
        <f>+K17+K18+K20+K19+K21</f>
        <v>1378192.4200000002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21915467.352000002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>
        <v>929500.03</v>
      </c>
      <c r="G17" s="5">
        <v>929500.03</v>
      </c>
      <c r="H17" s="5">
        <v>929500.03</v>
      </c>
      <c r="I17" s="5">
        <v>995862.31</v>
      </c>
      <c r="J17" s="13">
        <v>909500.03</v>
      </c>
      <c r="K17" s="13">
        <v>909500.03</v>
      </c>
      <c r="L17" s="13"/>
      <c r="N17" s="24"/>
      <c r="O17" s="71"/>
      <c r="P17" s="11">
        <f>+D17+E17+F17+G17+H17+I17+J17+K17+L17+M17+N17+O17</f>
        <v>7462362.5200000014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>
        <v>1010447.42</v>
      </c>
      <c r="G18" s="5">
        <v>8286343.21</v>
      </c>
      <c r="H18" s="5">
        <v>1002047.42</v>
      </c>
      <c r="I18" s="5">
        <v>4487.21</v>
      </c>
      <c r="J18" s="13">
        <v>471884.34</v>
      </c>
      <c r="K18" s="13">
        <v>306884.34000000003</v>
      </c>
      <c r="L18" s="13"/>
      <c r="N18" s="24"/>
      <c r="O18" s="71"/>
      <c r="P18" s="11">
        <f t="shared" ref="P18:P80" si="3">+D18+E18+F18+G18+H18+I18+J18+K18+L18+M18+N18+O18</f>
        <v>13102988.782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>
        <v>0</v>
      </c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25412.34</v>
      </c>
      <c r="J20" s="13">
        <v>0</v>
      </c>
      <c r="K20" s="13">
        <v>0</v>
      </c>
      <c r="L20" s="13"/>
      <c r="N20" s="13"/>
      <c r="O20" s="72"/>
      <c r="P20" s="11">
        <f t="shared" si="3"/>
        <v>25412.34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>
        <v>169503.05</v>
      </c>
      <c r="G21" s="5">
        <v>166425.04999999999</v>
      </c>
      <c r="H21" s="5">
        <v>166425.04999999999</v>
      </c>
      <c r="I21" s="5">
        <v>0</v>
      </c>
      <c r="J21" s="13">
        <v>328233.09999999998</v>
      </c>
      <c r="K21" s="13">
        <v>161808.04999999999</v>
      </c>
      <c r="L21" s="13"/>
      <c r="N21" s="24"/>
      <c r="O21" s="71"/>
      <c r="P21" s="11">
        <f t="shared" si="3"/>
        <v>1324703.7100000002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2109855.0700000003</v>
      </c>
      <c r="F22" s="26">
        <f t="shared" si="4"/>
        <v>1995005.01</v>
      </c>
      <c r="G22" s="26">
        <f t="shared" si="4"/>
        <v>4082700.3000000003</v>
      </c>
      <c r="H22" s="26">
        <f t="shared" si="4"/>
        <v>1800294.7500000002</v>
      </c>
      <c r="I22" s="26">
        <f t="shared" si="4"/>
        <v>1797782.71</v>
      </c>
      <c r="J22" s="26">
        <f>+J23+J24+J25+J26+J27+J28+J29+J30+J31</f>
        <v>1534360.39</v>
      </c>
      <c r="K22" s="26">
        <f>+K23+K24+K25+K26+K27+K28+K29+K30+K31</f>
        <v>3081589.07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19433469.120000001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>
        <v>659340.41</v>
      </c>
      <c r="G23" s="5">
        <v>648098.88</v>
      </c>
      <c r="H23" s="5">
        <v>654626.25</v>
      </c>
      <c r="I23" s="5">
        <v>667862.26</v>
      </c>
      <c r="J23" s="13">
        <v>676251.16</v>
      </c>
      <c r="K23" s="13">
        <v>644237.62</v>
      </c>
      <c r="L23" s="13"/>
      <c r="M23" s="66"/>
      <c r="N23" s="24"/>
      <c r="O23" s="24"/>
      <c r="P23" s="11">
        <f t="shared" si="3"/>
        <v>5272601.46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3450</v>
      </c>
      <c r="F24" s="5">
        <v>1180</v>
      </c>
      <c r="G24" s="5">
        <v>0</v>
      </c>
      <c r="H24" s="5">
        <v>0</v>
      </c>
      <c r="I24" s="5"/>
      <c r="J24" s="13">
        <v>1327.78</v>
      </c>
      <c r="K24" s="13">
        <v>0</v>
      </c>
      <c r="L24" s="13"/>
      <c r="M24" s="66"/>
      <c r="N24" s="24"/>
      <c r="O24" s="24"/>
      <c r="P24" s="11">
        <f t="shared" si="3"/>
        <v>778303.18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>
        <v>748885.39</v>
      </c>
      <c r="G25" s="5">
        <v>814500</v>
      </c>
      <c r="H25" s="5">
        <v>366900</v>
      </c>
      <c r="I25" s="5">
        <v>710550</v>
      </c>
      <c r="J25" s="13">
        <v>0</v>
      </c>
      <c r="K25" s="13">
        <v>756200</v>
      </c>
      <c r="L25" s="13"/>
      <c r="M25" s="66"/>
      <c r="N25" s="24"/>
      <c r="O25" s="24"/>
      <c r="P25" s="11">
        <f t="shared" si="3"/>
        <v>3397035.39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>
        <v>1850</v>
      </c>
      <c r="G26" s="5">
        <v>3500</v>
      </c>
      <c r="H26" s="5">
        <v>9500</v>
      </c>
      <c r="I26" s="5">
        <v>5400</v>
      </c>
      <c r="J26" s="13">
        <v>8450</v>
      </c>
      <c r="K26" s="13">
        <v>9000</v>
      </c>
      <c r="L26" s="13"/>
      <c r="M26" s="66"/>
      <c r="N26" s="24"/>
      <c r="O26" s="24"/>
      <c r="P26" s="11">
        <f t="shared" si="3"/>
        <v>43820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>
        <v>23500</v>
      </c>
      <c r="G27" s="5">
        <v>755435.39</v>
      </c>
      <c r="H27" s="5">
        <v>748885.39</v>
      </c>
      <c r="I27" s="5">
        <v>0</v>
      </c>
      <c r="J27" s="13">
        <v>603749.43999999994</v>
      </c>
      <c r="K27" s="13">
        <v>1249226.73</v>
      </c>
      <c r="L27" s="13"/>
      <c r="M27" s="66"/>
      <c r="N27" s="24"/>
      <c r="O27" s="24"/>
      <c r="P27" s="11">
        <f t="shared" si="3"/>
        <v>4937867.7300000004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0</v>
      </c>
      <c r="K28" s="13">
        <v>384881.24</v>
      </c>
      <c r="L28" s="13"/>
      <c r="M28" s="66"/>
      <c r="N28" s="24"/>
      <c r="O28" s="24"/>
      <c r="P28" s="11">
        <f t="shared" si="3"/>
        <v>384881.24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>
        <v>346949.24</v>
      </c>
      <c r="G29" s="5">
        <v>1718097.01</v>
      </c>
      <c r="H29" s="5">
        <v>8900</v>
      </c>
      <c r="I29" s="5">
        <v>10651.8</v>
      </c>
      <c r="J29" s="13">
        <v>98160</v>
      </c>
      <c r="K29" s="13">
        <v>23982.9</v>
      </c>
      <c r="L29" s="13"/>
      <c r="M29" s="66"/>
      <c r="N29" s="24"/>
      <c r="O29" s="24"/>
      <c r="P29" s="11">
        <f t="shared" si="3"/>
        <v>2362900.9499999997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>
        <v>590573.64</v>
      </c>
      <c r="F30" s="5">
        <v>87174.97</v>
      </c>
      <c r="G30" s="5">
        <v>143069.01999999999</v>
      </c>
      <c r="H30" s="5">
        <v>11483.11</v>
      </c>
      <c r="I30" s="13">
        <f>403318.65</f>
        <v>403318.65</v>
      </c>
      <c r="J30" s="13">
        <v>12720.93</v>
      </c>
      <c r="K30" s="13">
        <v>14060.58</v>
      </c>
      <c r="L30" s="13"/>
      <c r="M30" s="66"/>
      <c r="N30" s="24"/>
      <c r="O30" s="24"/>
      <c r="P30" s="11">
        <f t="shared" si="3"/>
        <v>1415656.09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>
        <v>126125</v>
      </c>
      <c r="G31" s="5">
        <v>0</v>
      </c>
      <c r="H31" s="5">
        <v>0</v>
      </c>
      <c r="I31" s="5"/>
      <c r="J31" s="13">
        <v>133701.07999999999</v>
      </c>
      <c r="K31" s="13">
        <v>0</v>
      </c>
      <c r="L31" s="13"/>
      <c r="M31" s="66"/>
      <c r="N31" s="24"/>
      <c r="O31" s="24"/>
      <c r="P31" s="11">
        <f t="shared" si="3"/>
        <v>840403.08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394451.81000000006</v>
      </c>
      <c r="F32" s="26">
        <f t="shared" si="5"/>
        <v>294273.2</v>
      </c>
      <c r="G32" s="26">
        <f t="shared" si="5"/>
        <v>4667571.01</v>
      </c>
      <c r="H32" s="26">
        <f t="shared" si="5"/>
        <v>2594029.36</v>
      </c>
      <c r="I32" s="26">
        <f t="shared" si="5"/>
        <v>5918832.3799999999</v>
      </c>
      <c r="J32" s="26">
        <f t="shared" si="5"/>
        <v>4495625.4000000004</v>
      </c>
      <c r="K32" s="26">
        <f>+K33+K34+K35+K36+K37+K38+K39+K40+K41</f>
        <v>4198537.67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25186756.789999999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>
        <v>30250</v>
      </c>
      <c r="G33" s="5">
        <v>274104.94</v>
      </c>
      <c r="H33" s="5">
        <v>181359.55</v>
      </c>
      <c r="I33" s="5">
        <v>14083.48</v>
      </c>
      <c r="J33" s="13">
        <v>10459.700000000001</v>
      </c>
      <c r="K33" s="13">
        <v>76286.850000000006</v>
      </c>
      <c r="L33" s="13"/>
      <c r="M33" s="66"/>
      <c r="N33" s="24"/>
      <c r="O33" s="24"/>
      <c r="P33" s="11">
        <f t="shared" si="3"/>
        <v>674408.95999999985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13">
        <v>0</v>
      </c>
      <c r="K34" s="13">
        <v>1200</v>
      </c>
      <c r="L34" s="13"/>
      <c r="M34" s="66"/>
      <c r="N34" s="24"/>
      <c r="O34" s="24"/>
      <c r="P34" s="11">
        <f t="shared" si="3"/>
        <v>1200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2950</v>
      </c>
      <c r="H35" s="5">
        <v>0</v>
      </c>
      <c r="I35" s="5">
        <v>0</v>
      </c>
      <c r="J35" s="13">
        <v>0</v>
      </c>
      <c r="K35" s="13">
        <v>0</v>
      </c>
      <c r="L35" s="13"/>
      <c r="M35" s="66"/>
      <c r="N35" s="24"/>
      <c r="O35" s="24"/>
      <c r="P35" s="11">
        <f>+D35+E35+F35+G35+H35+I35+J35+K35+L35+M35+N35+O35</f>
        <v>2950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200</v>
      </c>
      <c r="I36" s="5">
        <v>0</v>
      </c>
      <c r="J36" s="13">
        <v>0</v>
      </c>
      <c r="K36" s="13">
        <v>0</v>
      </c>
      <c r="L36" s="13"/>
      <c r="M36" s="66"/>
      <c r="N36" s="24"/>
      <c r="O36" s="24"/>
      <c r="P36" s="11">
        <f t="shared" si="3"/>
        <v>200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>
        <v>13738.64</v>
      </c>
      <c r="G37" s="5">
        <v>73632</v>
      </c>
      <c r="H37" s="5">
        <v>1310.08</v>
      </c>
      <c r="I37" s="5">
        <v>1502.94</v>
      </c>
      <c r="J37" s="13">
        <v>6915</v>
      </c>
      <c r="K37" s="13">
        <v>100637.52</v>
      </c>
      <c r="L37" s="13"/>
      <c r="M37" s="66"/>
      <c r="N37" s="24"/>
      <c r="O37" s="24"/>
      <c r="P37" s="11">
        <f t="shared" si="3"/>
        <v>236014.18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>
        <v>7984.6</v>
      </c>
      <c r="G38" s="5">
        <v>725</v>
      </c>
      <c r="H38" s="5">
        <v>840</v>
      </c>
      <c r="I38" s="5">
        <v>7192</v>
      </c>
      <c r="J38" s="13">
        <v>400</v>
      </c>
      <c r="K38" s="13">
        <v>340</v>
      </c>
      <c r="L38" s="13"/>
      <c r="M38" s="66"/>
      <c r="N38" s="24"/>
      <c r="O38" s="24"/>
      <c r="P38" s="11">
        <f t="shared" si="3"/>
        <v>77746.02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>
        <v>133137.16</v>
      </c>
      <c r="G39" s="5">
        <v>3851474.89</v>
      </c>
      <c r="H39" s="5">
        <v>1655822.36</v>
      </c>
      <c r="I39" s="5">
        <v>1725341.23</v>
      </c>
      <c r="J39" s="13">
        <v>3075853.29</v>
      </c>
      <c r="K39" s="13">
        <v>1780404.45</v>
      </c>
      <c r="L39" s="13"/>
      <c r="M39" s="66"/>
      <c r="N39" s="24"/>
      <c r="O39" s="24"/>
      <c r="P39" s="11">
        <f t="shared" si="3"/>
        <v>13002892.640000001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>
        <v>0</v>
      </c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>
        <v>109162.8</v>
      </c>
      <c r="G41" s="5">
        <v>464684.18</v>
      </c>
      <c r="H41" s="5">
        <v>754497.37</v>
      </c>
      <c r="I41" s="5">
        <v>4170712.73</v>
      </c>
      <c r="J41" s="13">
        <v>1401997.41</v>
      </c>
      <c r="K41" s="13">
        <v>2239668.85</v>
      </c>
      <c r="L41" s="13"/>
      <c r="M41" s="66"/>
      <c r="N41" s="24"/>
      <c r="O41" s="24"/>
      <c r="P41" s="11">
        <f t="shared" si="3"/>
        <v>11191344.99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992361.12</v>
      </c>
      <c r="F58" s="26">
        <f t="shared" si="8"/>
        <v>506791.85</v>
      </c>
      <c r="G58" s="26">
        <f t="shared" si="8"/>
        <v>1672496.51</v>
      </c>
      <c r="H58" s="26">
        <f t="shared" si="8"/>
        <v>0</v>
      </c>
      <c r="I58" s="26">
        <f t="shared" si="8"/>
        <v>3492385.52</v>
      </c>
      <c r="J58" s="26">
        <f t="shared" si="8"/>
        <v>48026</v>
      </c>
      <c r="K58" s="26">
        <f>+K59+K60+K61+K62+K63+K64+K65+K66+K67</f>
        <v>77144.990000000005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7253830.9900000002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>
        <v>0</v>
      </c>
      <c r="G59" s="5">
        <v>829756.35</v>
      </c>
      <c r="H59" s="5">
        <v>0</v>
      </c>
      <c r="I59" s="5">
        <v>2833617.52</v>
      </c>
      <c r="J59" s="13">
        <v>0</v>
      </c>
      <c r="K59" s="13">
        <v>77144.990000000005</v>
      </c>
      <c r="L59" s="13"/>
      <c r="M59" s="66"/>
      <c r="N59" s="24"/>
      <c r="O59" s="24">
        <v>0</v>
      </c>
      <c r="P59" s="11">
        <f t="shared" si="3"/>
        <v>3740518.8600000003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>
        <v>0</v>
      </c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>
        <v>506791.85</v>
      </c>
      <c r="G61" s="5">
        <v>842740.16</v>
      </c>
      <c r="H61" s="5">
        <v>0</v>
      </c>
      <c r="I61" s="5">
        <v>658768</v>
      </c>
      <c r="J61" s="13">
        <v>48026</v>
      </c>
      <c r="K61" s="13">
        <v>0</v>
      </c>
      <c r="L61" s="13"/>
      <c r="M61" s="66"/>
      <c r="N61" s="24"/>
      <c r="O61" s="24"/>
      <c r="P61" s="11">
        <f t="shared" si="3"/>
        <v>2520951.0099999998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>
        <v>0</v>
      </c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>
        <v>0</v>
      </c>
      <c r="G63" s="5">
        <v>0</v>
      </c>
      <c r="H63" s="5">
        <v>0</v>
      </c>
      <c r="I63" s="5">
        <v>0</v>
      </c>
      <c r="J63" s="13">
        <v>0</v>
      </c>
      <c r="K63" s="13">
        <v>0</v>
      </c>
      <c r="L63" s="13"/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>
        <v>0</v>
      </c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>
        <v>0</v>
      </c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>
        <v>0</v>
      </c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>
        <v>0</v>
      </c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5603040.5000000009</v>
      </c>
      <c r="F89" s="49">
        <f t="shared" si="11"/>
        <v>4905520.5599999996</v>
      </c>
      <c r="G89" s="49">
        <f t="shared" si="11"/>
        <v>19805036.110000003</v>
      </c>
      <c r="H89" s="49">
        <f>+H16+H22+H32+H42+H58+H68</f>
        <v>6492296.6099999994</v>
      </c>
      <c r="I89" s="38">
        <f>+I16+I22+I32+I42+I58+I68</f>
        <v>12234762.469999999</v>
      </c>
      <c r="J89" s="49">
        <f>+J16+J22+J32+J42+J58+J68</f>
        <v>7787629.2600000007</v>
      </c>
      <c r="K89" s="49">
        <f>+K16+K22+K32+K42+K58+K68</f>
        <v>8735464.1500000004</v>
      </c>
      <c r="L89" s="49">
        <f>+L16+L22+L32+L42+L58+L68</f>
        <v>0</v>
      </c>
      <c r="M89" s="68">
        <f t="shared" ref="M89:O89" si="12">+M16+M22+M32+M42+M58+M68</f>
        <v>0</v>
      </c>
      <c r="N89" s="49">
        <f t="shared" si="12"/>
        <v>0</v>
      </c>
      <c r="O89" s="38">
        <f t="shared" si="12"/>
        <v>0</v>
      </c>
      <c r="P89" s="8">
        <f>+P16+P22+P32+P42+P58+P68</f>
        <v>73789524.252000004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ignoredErrors>
    <ignoredError sqref="P1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2025-04-10T12:11:41Z</cp:lastPrinted>
  <dcterms:created xsi:type="dcterms:W3CDTF">2021-07-29T18:58:50Z</dcterms:created>
  <dcterms:modified xsi:type="dcterms:W3CDTF">2025-09-04T14:28:30Z</dcterms:modified>
  <cp:category/>
  <cp:contentStatus/>
</cp:coreProperties>
</file>