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TRABAJOS DE DICIEMBRE 2024\2025- SANTO DOMINGO\PORTAL 2025\NOVIEMBRE 2025\"/>
    </mc:Choice>
  </mc:AlternateContent>
  <xr:revisionPtr revIDLastSave="0" documentId="13_ncr:1_{7CE6A52C-E696-4183-A418-3FB8A12E3310}" xr6:coauthVersionLast="47" xr6:coauthVersionMax="47" xr10:uidLastSave="{00000000-0000-0000-0000-000000000000}"/>
  <bookViews>
    <workbookView xWindow="-120" yWindow="-120" windowWidth="29040" windowHeight="15840" firstSheet="4" activeTab="11" xr2:uid="{54352F7E-FFCA-4DEB-9F67-A849D5DB055D}"/>
  </bookViews>
  <sheets>
    <sheet name="DICIEMBRE 2024" sheetId="50" r:id="rId1"/>
    <sheet name="ENERO 2025" sheetId="51" r:id="rId2"/>
    <sheet name="FEBRERO 2025" sheetId="52" r:id="rId3"/>
    <sheet name="MARZO 2025" sheetId="53" r:id="rId4"/>
    <sheet name="ABRIL 2025" sheetId="54" r:id="rId5"/>
    <sheet name="MAYO 2025" sheetId="55" r:id="rId6"/>
    <sheet name="JUNIO 2025" sheetId="56" r:id="rId7"/>
    <sheet name="JULIO 2025" sheetId="57" r:id="rId8"/>
    <sheet name="AGOSTO 2025" sheetId="58" r:id="rId9"/>
    <sheet name="SEPTIEMBRE 2025" sheetId="59" r:id="rId10"/>
    <sheet name="OCTUBRE 2025" sheetId="60" r:id="rId11"/>
    <sheet name="NOVIEMBRE 2025" sheetId="61" r:id="rId12"/>
  </sheets>
  <definedNames>
    <definedName name="_xlnm.Print_Area" localSheetId="4">'ABRIL 2025'!$A$1:$D$47</definedName>
    <definedName name="_xlnm.Print_Area" localSheetId="8">'AGOSTO 2025'!$A$1:$D$47</definedName>
    <definedName name="_xlnm.Print_Area" localSheetId="0">'DICIEMBRE 2024'!$A$1:$D$47</definedName>
    <definedName name="_xlnm.Print_Area" localSheetId="1">'ENERO 2025'!$A$1:$D$47</definedName>
    <definedName name="_xlnm.Print_Area" localSheetId="2">'FEBRERO 2025'!$A$1:$D$47</definedName>
    <definedName name="_xlnm.Print_Area" localSheetId="7">'JULIO 2025'!$A$1:$D$47</definedName>
    <definedName name="_xlnm.Print_Area" localSheetId="6">'JUNIO 2025'!$A$1:$D$47</definedName>
    <definedName name="_xlnm.Print_Area" localSheetId="3">'MARZO 2025'!$A$1:$D$47</definedName>
    <definedName name="_xlnm.Print_Area" localSheetId="5">'MAYO 2025'!$A$1:$D$47</definedName>
    <definedName name="_xlnm.Print_Area" localSheetId="11">'NOVIEMBRE 2025'!$A$1:$D$47</definedName>
    <definedName name="_xlnm.Print_Area" localSheetId="10">'OCTUBRE 2025'!$A$1:$D$47</definedName>
    <definedName name="_xlnm.Print_Area" localSheetId="9">'SEPTIEMBRE 2025'!$A$1:$D$47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61" l="1"/>
  <c r="D27" i="61"/>
  <c r="D34" i="61" s="1"/>
  <c r="D19" i="61"/>
  <c r="D14" i="61"/>
  <c r="D21" i="61" s="1"/>
  <c r="D32" i="60"/>
  <c r="D27" i="60"/>
  <c r="D34" i="60" s="1"/>
  <c r="D19" i="60"/>
  <c r="D14" i="60"/>
  <c r="D18" i="59"/>
  <c r="D19" i="59" s="1"/>
  <c r="D10" i="59"/>
  <c r="D14" i="59" s="1"/>
  <c r="D31" i="59"/>
  <c r="D32" i="59"/>
  <c r="D27" i="59"/>
  <c r="D29" i="59" s="1"/>
  <c r="D32" i="58"/>
  <c r="D27" i="58"/>
  <c r="D34" i="58" s="1"/>
  <c r="D19" i="58"/>
  <c r="D14" i="58"/>
  <c r="D21" i="58" s="1"/>
  <c r="D32" i="57"/>
  <c r="D27" i="57"/>
  <c r="D29" i="57" s="1"/>
  <c r="D19" i="57"/>
  <c r="D14" i="57"/>
  <c r="D32" i="56"/>
  <c r="D27" i="56"/>
  <c r="D34" i="56" s="1"/>
  <c r="D19" i="56"/>
  <c r="D14" i="56"/>
  <c r="D32" i="55"/>
  <c r="D19" i="55"/>
  <c r="D14" i="55"/>
  <c r="D27" i="55"/>
  <c r="D34" i="55" s="1"/>
  <c r="D32" i="54"/>
  <c r="D27" i="54"/>
  <c r="D34" i="54" s="1"/>
  <c r="D19" i="54"/>
  <c r="D14" i="54"/>
  <c r="D14" i="53"/>
  <c r="D32" i="53"/>
  <c r="D27" i="53"/>
  <c r="D19" i="53"/>
  <c r="D21" i="53" s="1"/>
  <c r="D31" i="52"/>
  <c r="D32" i="52" s="1"/>
  <c r="D18" i="52"/>
  <c r="D19" i="52" s="1"/>
  <c r="D27" i="52"/>
  <c r="D14" i="52"/>
  <c r="D32" i="51"/>
  <c r="D27" i="51"/>
  <c r="D34" i="51" s="1"/>
  <c r="D19" i="51"/>
  <c r="D14" i="51"/>
  <c r="D32" i="50"/>
  <c r="D27" i="50"/>
  <c r="D19" i="50"/>
  <c r="D14" i="50"/>
  <c r="D21" i="50"/>
  <c r="D34" i="50"/>
  <c r="D29" i="50"/>
  <c r="E34" i="50"/>
  <c r="E33" i="50"/>
  <c r="E34" i="61" l="1"/>
  <c r="E33" i="61"/>
  <c r="D29" i="61"/>
  <c r="D21" i="60"/>
  <c r="E33" i="60" s="1"/>
  <c r="D29" i="60"/>
  <c r="E34" i="60"/>
  <c r="D21" i="59"/>
  <c r="E34" i="59" s="1"/>
  <c r="D34" i="59"/>
  <c r="E33" i="59"/>
  <c r="E34" i="58"/>
  <c r="E33" i="58"/>
  <c r="D29" i="58"/>
  <c r="D34" i="57"/>
  <c r="D21" i="57"/>
  <c r="E34" i="57" s="1"/>
  <c r="D21" i="56"/>
  <c r="E34" i="56" s="1"/>
  <c r="E33" i="56"/>
  <c r="D29" i="56"/>
  <c r="D21" i="55"/>
  <c r="E33" i="55"/>
  <c r="E34" i="55"/>
  <c r="D29" i="55"/>
  <c r="D21" i="54"/>
  <c r="E34" i="54"/>
  <c r="E33" i="54"/>
  <c r="D29" i="54"/>
  <c r="D34" i="53"/>
  <c r="D29" i="53"/>
  <c r="D34" i="52"/>
  <c r="E34" i="52" s="1"/>
  <c r="D21" i="52"/>
  <c r="E33" i="52"/>
  <c r="D29" i="52"/>
  <c r="D29" i="51"/>
  <c r="D21" i="51"/>
  <c r="E34" i="51"/>
  <c r="E33" i="51"/>
  <c r="E33" i="57" l="1"/>
  <c r="E34" i="53"/>
  <c r="E33" i="53"/>
</calcChain>
</file>

<file path=xl/sharedStrings.xml><?xml version="1.0" encoding="utf-8"?>
<sst xmlns="http://schemas.openxmlformats.org/spreadsheetml/2006/main" count="456" uniqueCount="50">
  <si>
    <t>República Dominicana</t>
  </si>
  <si>
    <r>
      <t>Servicio Nacional De Salud</t>
    </r>
    <r>
      <rPr>
        <b/>
        <sz val="14"/>
        <color indexed="8"/>
        <rFont val="Monotype Corsiva"/>
        <family val="4"/>
      </rPr>
      <t xml:space="preserve"> </t>
    </r>
  </si>
  <si>
    <t>Servicio Regional de Salud Norcentral II.</t>
  </si>
  <si>
    <t>Balance General</t>
  </si>
  <si>
    <t>Al 31 DICIEMBRE  2024</t>
  </si>
  <si>
    <t xml:space="preserve">(Valores en RD$) </t>
  </si>
  <si>
    <t>Activos</t>
  </si>
  <si>
    <t xml:space="preserve">Activos Corrientes  </t>
  </si>
  <si>
    <t xml:space="preserve">         Efectivo y equivalentes de efectivo</t>
  </si>
  <si>
    <t xml:space="preserve">         Cuenta por Cobrar</t>
  </si>
  <si>
    <t xml:space="preserve">        Inventarios de Consumo</t>
  </si>
  <si>
    <t xml:space="preserve">        Otros activos corrientes</t>
  </si>
  <si>
    <t>Total activos corrientes</t>
  </si>
  <si>
    <t xml:space="preserve">Activos No Corrientes </t>
  </si>
  <si>
    <t xml:space="preserve">          Bienes de Uso (Activos no Financieros)</t>
  </si>
  <si>
    <t xml:space="preserve">          Otros Activos Neto</t>
  </si>
  <si>
    <t>Total activos no corrientes</t>
  </si>
  <si>
    <t>Total Activos</t>
  </si>
  <si>
    <t xml:space="preserve">   </t>
  </si>
  <si>
    <t>Pasivos</t>
  </si>
  <si>
    <t>Pasivos Corrientes</t>
  </si>
  <si>
    <t xml:space="preserve">       Cuentas por Pagar a corto plazo</t>
  </si>
  <si>
    <t xml:space="preserve">         Otros pasivos corrientes  </t>
  </si>
  <si>
    <t>Total pasivos corrientes</t>
  </si>
  <si>
    <t xml:space="preserve">Total de pasivos </t>
  </si>
  <si>
    <t>Patrimonio</t>
  </si>
  <si>
    <t xml:space="preserve">       Patrimonio Institucional</t>
  </si>
  <si>
    <t>Total Patrimonio</t>
  </si>
  <si>
    <t>Total pasivos y patrimonio</t>
  </si>
  <si>
    <t xml:space="preserve">                       Preparado por: Licda.  Leynis Lantigua                  </t>
  </si>
  <si>
    <t xml:space="preserve">                                                               Revisado por: Licda. Juana Adames</t>
  </si>
  <si>
    <t>Coordinadora  Financiera</t>
  </si>
  <si>
    <t xml:space="preserve">            Coordinadora Financiera Administrativa</t>
  </si>
  <si>
    <t xml:space="preserve">                          SRSN-II</t>
  </si>
  <si>
    <t xml:space="preserve">                                        SRSN-II</t>
  </si>
  <si>
    <t xml:space="preserve">                                    Aprobado por: Dr.Bernardo Antonio Hilario</t>
  </si>
  <si>
    <t xml:space="preserve">                                                              Director  Regional </t>
  </si>
  <si>
    <t xml:space="preserve">                                                              SRSN-II</t>
  </si>
  <si>
    <t>Al 31 ENERO 2025</t>
  </si>
  <si>
    <t>Servicio Regional de Salud Cibao Norte</t>
  </si>
  <si>
    <t>Al 28 DE FEBRERO 2025</t>
  </si>
  <si>
    <t>Al 31 DE MARZO  2025</t>
  </si>
  <si>
    <t>Al 30 DE ABRIL 2025</t>
  </si>
  <si>
    <t>Al 31 DE MAYO 2025</t>
  </si>
  <si>
    <t>Al 30 DE JUNIO 2025</t>
  </si>
  <si>
    <t>Al 31 DE JULIO 2025</t>
  </si>
  <si>
    <t>Al 31 DE AGOSTO 2025</t>
  </si>
  <si>
    <t>Al 30 DE SEPTIEMBRE  2025</t>
  </si>
  <si>
    <t>Al 31 DE OCTUBRE 2025</t>
  </si>
  <si>
    <t>Al 30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</si>
</sst>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_);_(* \(#,##0\);_(* &quot;-&quot;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-* #,##0.00\ _P_t_s_-;\-* #,##0.00\ _P_t_s_-;_-* &quot;-&quot;??\ _P_t_s_-;_-@_-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Monotype Corsiva"/>
      <family val="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Monotype Corsiva"/>
      <family val="4"/>
    </font>
    <font>
      <b/>
      <sz val="14"/>
      <color theme="1"/>
      <name val="Monotype Corsiva"/>
      <family val="4"/>
    </font>
    <font>
      <sz val="18"/>
      <color theme="1"/>
      <name val="Calibri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0"/>
      <name val="Calibri"/>
      <family val="2"/>
      <scheme val="minor"/>
    </font>
    <font>
      <sz val="11"/>
      <color theme="0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7" fillId="0" borderId="0"/>
    <xf numFmtId="0" fontId="1" fillId="0" borderId="0"/>
    <xf numFmtId="0" fontId="5" fillId="0" borderId="0"/>
    <xf numFmtId="0" fontId="1" fillId="0" borderId="0"/>
  </cellStyleXfs>
  <cellXfs count="58">
    <xf numFmtId="0" fontId="0" fillId="0" borderId="0" xfId="0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justify"/>
    </xf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2" borderId="0" xfId="0" applyFont="1" applyFill="1" applyAlignment="1">
      <alignment horizontal="justify"/>
    </xf>
    <xf numFmtId="0" fontId="16" fillId="0" borderId="0" xfId="0" applyFont="1"/>
    <xf numFmtId="0" fontId="17" fillId="0" borderId="0" xfId="0" applyFont="1" applyAlignment="1">
      <alignment horizontal="justify"/>
    </xf>
    <xf numFmtId="0" fontId="15" fillId="0" borderId="0" xfId="0" applyFont="1"/>
    <xf numFmtId="0" fontId="17" fillId="0" borderId="0" xfId="0" applyFont="1"/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6" fillId="2" borderId="0" xfId="0" applyFont="1" applyFill="1" applyAlignment="1">
      <alignment horizontal="justify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/>
    <xf numFmtId="0" fontId="4" fillId="0" borderId="0" xfId="0" applyFont="1" applyAlignment="1">
      <alignment horizontal="left"/>
    </xf>
    <xf numFmtId="0" fontId="17" fillId="0" borderId="1" xfId="0" applyFont="1" applyBorder="1" applyAlignment="1">
      <alignment horizontal="left"/>
    </xf>
    <xf numFmtId="165" fontId="5" fillId="0" borderId="0" xfId="1" applyFont="1"/>
    <xf numFmtId="164" fontId="0" fillId="0" borderId="0" xfId="0" applyNumberFormat="1"/>
    <xf numFmtId="164" fontId="6" fillId="0" borderId="0" xfId="0" applyNumberFormat="1" applyFont="1"/>
    <xf numFmtId="0" fontId="6" fillId="0" borderId="0" xfId="0" applyFont="1"/>
    <xf numFmtId="0" fontId="23" fillId="0" borderId="0" xfId="0" applyFont="1"/>
    <xf numFmtId="164" fontId="24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horizontal="right"/>
    </xf>
    <xf numFmtId="164" fontId="22" fillId="2" borderId="0" xfId="0" applyNumberFormat="1" applyFont="1" applyFill="1" applyAlignment="1">
      <alignment horizontal="right" vertical="center"/>
    </xf>
    <xf numFmtId="0" fontId="0" fillId="2" borderId="0" xfId="0" applyFill="1" applyAlignment="1">
      <alignment horizontal="right"/>
    </xf>
    <xf numFmtId="0" fontId="11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/>
    </xf>
    <xf numFmtId="164" fontId="15" fillId="2" borderId="0" xfId="0" applyNumberFormat="1" applyFont="1" applyFill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/>
    </xf>
    <xf numFmtId="164" fontId="17" fillId="2" borderId="3" xfId="0" applyNumberFormat="1" applyFont="1" applyFill="1" applyBorder="1" applyAlignment="1">
      <alignment horizontal="right" vertical="center"/>
    </xf>
    <xf numFmtId="0" fontId="20" fillId="2" borderId="0" xfId="0" applyFont="1" applyFill="1" applyAlignment="1">
      <alignment horizontal="right"/>
    </xf>
    <xf numFmtId="164" fontId="17" fillId="2" borderId="0" xfId="0" applyNumberFormat="1" applyFont="1" applyFill="1" applyAlignment="1">
      <alignment horizontal="right" vertical="center"/>
    </xf>
    <xf numFmtId="164" fontId="17" fillId="2" borderId="4" xfId="0" applyNumberFormat="1" applyFont="1" applyFill="1" applyBorder="1" applyAlignment="1">
      <alignment horizontal="right" vertical="center"/>
    </xf>
    <xf numFmtId="3" fontId="17" fillId="2" borderId="0" xfId="0" applyNumberFormat="1" applyFont="1" applyFill="1" applyAlignment="1">
      <alignment horizontal="right"/>
    </xf>
    <xf numFmtId="3" fontId="17" fillId="2" borderId="3" xfId="0" applyNumberFormat="1" applyFont="1" applyFill="1" applyBorder="1" applyAlignment="1">
      <alignment horizontal="right"/>
    </xf>
    <xf numFmtId="3" fontId="17" fillId="2" borderId="4" xfId="0" applyNumberFormat="1" applyFont="1" applyFill="1" applyBorder="1" applyAlignment="1">
      <alignment horizontal="right"/>
    </xf>
    <xf numFmtId="0" fontId="21" fillId="2" borderId="0" xfId="0" applyFont="1" applyFill="1" applyAlignment="1">
      <alignment horizontal="right"/>
    </xf>
    <xf numFmtId="0" fontId="22" fillId="2" borderId="0" xfId="0" applyFont="1" applyFill="1" applyAlignment="1">
      <alignment horizontal="right"/>
    </xf>
    <xf numFmtId="3" fontId="25" fillId="3" borderId="0" xfId="0" applyNumberFormat="1" applyFont="1" applyFill="1" applyAlignment="1">
      <alignment vertical="center"/>
    </xf>
    <xf numFmtId="164" fontId="3" fillId="2" borderId="0" xfId="0" applyNumberFormat="1" applyFont="1" applyFill="1" applyAlignment="1">
      <alignment horizontal="right" vertical="center"/>
    </xf>
    <xf numFmtId="3" fontId="25" fillId="3" borderId="2" xfId="0" applyNumberFormat="1" applyFont="1" applyFill="1" applyBorder="1" applyAlignment="1">
      <alignment vertical="center"/>
    </xf>
    <xf numFmtId="3" fontId="25" fillId="3" borderId="0" xfId="0" applyNumberFormat="1" applyFont="1" applyFill="1"/>
    <xf numFmtId="164" fontId="22" fillId="2" borderId="0" xfId="0" applyNumberFormat="1" applyFont="1" applyFill="1"/>
    <xf numFmtId="0" fontId="12" fillId="0" borderId="0" xfId="0" applyFont="1" applyAlignment="1">
      <alignment horizontal="center" wrapText="1"/>
    </xf>
    <xf numFmtId="3" fontId="26" fillId="3" borderId="0" xfId="0" applyNumberFormat="1" applyFont="1" applyFill="1" applyAlignment="1">
      <alignment horizontal="right" vertical="center" wrapText="1"/>
    </xf>
    <xf numFmtId="164" fontId="20" fillId="2" borderId="0" xfId="0" applyNumberFormat="1" applyFont="1" applyFill="1" applyAlignment="1">
      <alignment horizontal="right" wrapText="1"/>
    </xf>
    <xf numFmtId="3" fontId="25" fillId="3" borderId="2" xfId="0" applyNumberFormat="1" applyFont="1" applyFill="1" applyBorder="1" applyAlignment="1">
      <alignment vertical="center" wrapText="1"/>
    </xf>
    <xf numFmtId="0" fontId="12" fillId="0" borderId="0" xfId="0" applyFont="1" applyAlignment="1">
      <alignment horizontal="center" wrapText="1"/>
    </xf>
  </cellXfs>
  <cellStyles count="12">
    <cellStyle name="Millares" xfId="1" builtinId="3"/>
    <cellStyle name="Millares 2" xfId="2" xr:uid="{18095104-2D56-4A05-B694-274C682E5497}"/>
    <cellStyle name="Millares 3" xfId="3" xr:uid="{02F2C3C5-D26E-4C79-A632-6BE7A068E478}"/>
    <cellStyle name="Millares 3 2" xfId="4" xr:uid="{1D246014-A8BB-409D-95B2-324189C37B35}"/>
    <cellStyle name="Millares 4" xfId="5" xr:uid="{60B0FA88-920E-4592-87A2-FFB2AE7FC682}"/>
    <cellStyle name="Millares 5" xfId="6" xr:uid="{ED4474EF-34BC-48B2-BDA2-095832FF4FE2}"/>
    <cellStyle name="Moneda 2" xfId="7" xr:uid="{598778D4-FB92-49D3-ADF9-7B1E5A9E2CBB}"/>
    <cellStyle name="Normal" xfId="0" builtinId="0"/>
    <cellStyle name="Normal 2" xfId="8" xr:uid="{6E05788E-11F9-4AD9-A01E-A77B17B536CA}"/>
    <cellStyle name="Normal 2 2" xfId="9" xr:uid="{987B67BF-BBD4-46A7-815F-2978267544EB}"/>
    <cellStyle name="Normal 2 2 2" xfId="10" xr:uid="{C0CAC962-E641-49B4-A73A-2BFF0BE079FF}"/>
    <cellStyle name="Normal 3" xfId="11" xr:uid="{B00D6FA4-69FF-4844-9768-0871AA06A3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476250</xdr:colOff>
      <xdr:row>0</xdr:row>
      <xdr:rowOff>57150</xdr:rowOff>
    </xdr:from>
    <xdr:to>
      <xdr:col>1</xdr:col>
      <xdr:colOff>1571625</xdr:colOff>
      <xdr:row>2</xdr:row>
      <xdr:rowOff>228600</xdr:rowOff>
    </xdr:to>
    <xdr:pic>
      <xdr:nvPicPr>
        <xdr:cNvPr id="48130" name="Picture 2" descr="Imagen3">
          <a:extLst>
            <a:ext uri="{FF2B5EF4-FFF2-40B4-BE49-F238E27FC236}">
              <a16:creationId xmlns:a16="http://schemas.microsoft.com/office/drawing/2014/main" id="{E01D3A24-DD8D-C6AF-5557-539E1D266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57150"/>
          <a:ext cx="10953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3D8A0C5-DCD0-3EFD-BE29-BB263B362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CAA69D0-9AEE-4E40-B1F9-7F2FBFD7A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45DB0C-B07A-4BCB-BCF6-0FD42BF27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B337DA-A83C-4727-8DAD-F4280F67B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5699AF-EDDB-4F2B-B83A-0B7C8599D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BC73B77-4FBC-4737-A065-89C55549E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E177A2-8360-42B1-A7B8-D25D1B995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98A7627-40FF-4777-93E5-2F2760AD0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463AAC7-F771-40C6-8161-431CB3A99C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324F66F-243C-423E-A85C-7F9E63A9F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44B83E6-0707-4F47-A4C4-13CD37085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C01C9-CA3F-402F-B27B-1023DFD6ABA0}">
  <dimension ref="A1:G46"/>
  <sheetViews>
    <sheetView view="pageBreakPreview" zoomScale="60" zoomScaleNormal="100" workbookViewId="0">
      <selection sqref="A1:D47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2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4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65934951.729999989</v>
      </c>
    </row>
    <row r="11" spans="1:5" ht="17.25" customHeight="1" x14ac:dyDescent="0.25">
      <c r="B11" s="11" t="s">
        <v>9</v>
      </c>
      <c r="C11" s="10"/>
      <c r="D11" s="49">
        <v>2053141.0999999996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67988092.829999983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>
        <v>15667224.285</v>
      </c>
    </row>
    <row r="18" spans="2:5" ht="15.75" x14ac:dyDescent="0.25">
      <c r="B18" s="11" t="s">
        <v>15</v>
      </c>
      <c r="C18" s="10"/>
      <c r="D18" s="32">
        <v>0</v>
      </c>
    </row>
    <row r="19" spans="2:5" ht="15.75" x14ac:dyDescent="0.25">
      <c r="B19" s="12" t="s">
        <v>16</v>
      </c>
      <c r="C19" s="10"/>
      <c r="D19" s="39">
        <f>SUM(D15:D18)</f>
        <v>15667224.285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83655317.11499998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1587716.8000000017</v>
      </c>
    </row>
    <row r="26" spans="2:5" ht="15.75" x14ac:dyDescent="0.25">
      <c r="B26" s="13" t="s">
        <v>22</v>
      </c>
      <c r="C26" s="11"/>
      <c r="D26" s="51">
        <v>7386196</v>
      </c>
    </row>
    <row r="27" spans="2:5" ht="15.75" x14ac:dyDescent="0.25">
      <c r="B27" s="14" t="s">
        <v>23</v>
      </c>
      <c r="C27" s="11"/>
      <c r="D27" s="44">
        <f>SUM(D25:D26)</f>
        <v>8973912.8000000007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8973912.8000000007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74681403.909998998</v>
      </c>
    </row>
    <row r="32" spans="2:5" ht="15.75" x14ac:dyDescent="0.25">
      <c r="B32" s="14" t="s">
        <v>27</v>
      </c>
      <c r="C32" s="11"/>
      <c r="D32" s="44">
        <f>SUM(D31)</f>
        <v>74681403.909998998</v>
      </c>
    </row>
    <row r="33" spans="2:7" ht="15.75" x14ac:dyDescent="0.25">
      <c r="B33" s="11"/>
      <c r="C33" s="11"/>
      <c r="D33" s="31"/>
      <c r="E33" s="30">
        <f>+D34-D21</f>
        <v>9.4899013638496399E-2</v>
      </c>
    </row>
    <row r="34" spans="2:7" ht="16.5" thickBot="1" x14ac:dyDescent="0.3">
      <c r="B34" s="12" t="s">
        <v>28</v>
      </c>
      <c r="C34" s="11"/>
      <c r="D34" s="42">
        <f>SUM(D27+D31)+0.4999</f>
        <v>83655317.209898993</v>
      </c>
      <c r="E34" s="27">
        <f>+D34-D21</f>
        <v>9.4899013638496399E-2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6E351-FA4A-4F9E-AEE6-AE8CD08239F5}">
  <dimension ref="A1:G46"/>
  <sheetViews>
    <sheetView zoomScaleNormal="100" workbookViewId="0">
      <selection activeCell="C5" sqref="C5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2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38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70409393.189999998</v>
      </c>
    </row>
    <row r="11" spans="1:5" ht="17.25" customHeight="1" x14ac:dyDescent="0.25">
      <c r="B11" s="11" t="s">
        <v>9</v>
      </c>
      <c r="C11" s="10"/>
      <c r="D11" s="52">
        <v>2135392.0999999996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72544785.289999992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>
        <v>15554724.57375</v>
      </c>
    </row>
    <row r="18" spans="2:5" ht="15.75" x14ac:dyDescent="0.25">
      <c r="B18" s="11" t="s">
        <v>15</v>
      </c>
      <c r="C18" s="10"/>
      <c r="D18" s="32">
        <v>0</v>
      </c>
    </row>
    <row r="19" spans="2:5" ht="15.75" x14ac:dyDescent="0.25">
      <c r="B19" s="12" t="s">
        <v>16</v>
      </c>
      <c r="C19" s="10"/>
      <c r="D19" s="39">
        <f>SUM(D15:D18)</f>
        <v>15554724.57375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88099509.863749996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6193436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6193436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6193436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81906073.379997998</v>
      </c>
    </row>
    <row r="32" spans="2:5" ht="15.75" x14ac:dyDescent="0.25">
      <c r="B32" s="14" t="s">
        <v>27</v>
      </c>
      <c r="C32" s="11"/>
      <c r="D32" s="44">
        <f>SUM(D31)</f>
        <v>81906073.379997998</v>
      </c>
    </row>
    <row r="33" spans="2:7" ht="15.75" x14ac:dyDescent="0.25">
      <c r="B33" s="11"/>
      <c r="C33" s="11"/>
      <c r="D33" s="31"/>
      <c r="E33" s="30">
        <f>+D34-D21</f>
        <v>1.6148000955581665E-2</v>
      </c>
    </row>
    <row r="34" spans="2:7" ht="16.5" thickBot="1" x14ac:dyDescent="0.3">
      <c r="B34" s="12" t="s">
        <v>28</v>
      </c>
      <c r="C34" s="11"/>
      <c r="D34" s="42">
        <f>SUM(D27+D31)+0.4999</f>
        <v>88099509.879897997</v>
      </c>
      <c r="E34" s="27">
        <f>+D34-D21</f>
        <v>1.6148000955581665E-2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795C7-A7F6-4BF5-B91B-D95602B14CF7}">
  <dimension ref="A1:G46"/>
  <sheetViews>
    <sheetView topLeftCell="B1"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40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77378425.209999993</v>
      </c>
    </row>
    <row r="11" spans="1:5" ht="17.25" customHeight="1" x14ac:dyDescent="0.25">
      <c r="B11" s="11" t="s">
        <v>9</v>
      </c>
      <c r="C11" s="10"/>
      <c r="D11" s="52">
        <v>2370520.2999999998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79748945.50999999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/>
    </row>
    <row r="18" spans="2:5" ht="15.75" x14ac:dyDescent="0.25">
      <c r="B18" s="11" t="s">
        <v>15</v>
      </c>
      <c r="C18" s="10"/>
      <c r="D18" s="32">
        <f>15662611.8625</f>
        <v>15662611.862500001</v>
      </c>
    </row>
    <row r="19" spans="2:5" ht="15.75" x14ac:dyDescent="0.25">
      <c r="B19" s="12" t="s">
        <v>16</v>
      </c>
      <c r="C19" s="10"/>
      <c r="D19" s="39">
        <f>SUM(D15:D18)</f>
        <v>15662611.862500001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95411557.372499987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5858542.2304999996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5858542.2304999996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5858542.2304999996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f>89553014.86-0.49999999</f>
        <v>89553014.360000014</v>
      </c>
    </row>
    <row r="32" spans="2:5" ht="15.75" x14ac:dyDescent="0.25">
      <c r="B32" s="14" t="s">
        <v>27</v>
      </c>
      <c r="C32" s="11"/>
      <c r="D32" s="44">
        <f>SUM(D31)</f>
        <v>89553014.360000014</v>
      </c>
    </row>
    <row r="33" spans="2:7" ht="15.75" x14ac:dyDescent="0.25">
      <c r="B33" s="11"/>
      <c r="C33" s="11"/>
      <c r="D33" s="31"/>
      <c r="E33" s="30">
        <f>+D34-D21</f>
        <v>-0.28209997713565826</v>
      </c>
    </row>
    <row r="34" spans="2:7" ht="16.5" thickBot="1" x14ac:dyDescent="0.3">
      <c r="B34" s="12" t="s">
        <v>28</v>
      </c>
      <c r="C34" s="11"/>
      <c r="D34" s="42">
        <f>SUM(D27+D31)+0.4999</f>
        <v>95411557.09040001</v>
      </c>
      <c r="E34" s="27">
        <f>+D34-D21</f>
        <v>-0.28209997713565826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239A5-F794-415C-80D7-ACF0F2893A7C}">
  <dimension ref="A1:G46"/>
  <sheetViews>
    <sheetView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41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85096472</v>
      </c>
    </row>
    <row r="11" spans="1:5" ht="15.75" x14ac:dyDescent="0.25">
      <c r="B11" s="11" t="s">
        <v>9</v>
      </c>
      <c r="C11" s="10"/>
      <c r="D11" s="55">
        <v>2802704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87899176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15550111</v>
      </c>
    </row>
    <row r="19" spans="2:5" ht="15.75" x14ac:dyDescent="0.25">
      <c r="B19" s="12" t="s">
        <v>16</v>
      </c>
      <c r="C19" s="10"/>
      <c r="D19" s="39">
        <f>SUM(D15:D18)</f>
        <v>15550111</v>
      </c>
    </row>
    <row r="20" spans="2:5" ht="10.5" customHeight="1" x14ac:dyDescent="0.25">
      <c r="B20" s="11"/>
      <c r="C20" s="11"/>
      <c r="D20" s="31"/>
    </row>
    <row r="21" spans="2:5" ht="15.75" x14ac:dyDescent="0.25">
      <c r="B21" s="12" t="s">
        <v>17</v>
      </c>
      <c r="C21" s="10" t="s">
        <v>18</v>
      </c>
      <c r="D21" s="42">
        <f>SUM(D14+D19)</f>
        <v>103449287</v>
      </c>
      <c r="E21" s="27"/>
    </row>
    <row r="22" spans="2:5" ht="13.5" customHeight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10684735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10684735</v>
      </c>
    </row>
    <row r="28" spans="2:5" ht="15.75" x14ac:dyDescent="0.25">
      <c r="B28" s="14"/>
      <c r="C28" s="11"/>
      <c r="D28" s="43"/>
    </row>
    <row r="29" spans="2:5" ht="16.5" customHeight="1" x14ac:dyDescent="0.25">
      <c r="B29" s="23" t="s">
        <v>24</v>
      </c>
      <c r="C29" s="11"/>
      <c r="D29" s="45">
        <f>SUM(D27:D28)</f>
        <v>10684735</v>
      </c>
    </row>
    <row r="30" spans="2:5" ht="15.75" x14ac:dyDescent="0.25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92764552</v>
      </c>
    </row>
    <row r="32" spans="2:5" ht="15.75" x14ac:dyDescent="0.25">
      <c r="B32" s="14" t="s">
        <v>27</v>
      </c>
      <c r="C32" s="11"/>
      <c r="D32" s="44">
        <f>SUM(D31)</f>
        <v>92764552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5.75" x14ac:dyDescent="0.25">
      <c r="B34" s="12" t="s">
        <v>28</v>
      </c>
      <c r="C34" s="11"/>
      <c r="D34" s="42">
        <f>SUM(D27+D31)+0.4999</f>
        <v>103449287.4999</v>
      </c>
      <c r="E34" s="27">
        <f>+D34-D21</f>
        <v>0.49989999830722809</v>
      </c>
      <c r="F34" s="26"/>
      <c r="G34" s="26"/>
    </row>
    <row r="35" spans="2:7" ht="15.75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AE730-A2A7-4ABB-8CE5-56680D5111D6}">
  <dimension ref="A1:G46"/>
  <sheetViews>
    <sheetView zoomScaleNormal="100" workbookViewId="0">
      <selection activeCell="E32" sqref="E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42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73688280.430000007</v>
      </c>
    </row>
    <row r="11" spans="1:5" ht="15.75" x14ac:dyDescent="0.25">
      <c r="B11" s="11" t="s">
        <v>9</v>
      </c>
      <c r="C11" s="10"/>
      <c r="D11" s="55">
        <v>2802233.1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76490513.530000001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15437608.439999999</v>
      </c>
    </row>
    <row r="19" spans="2:5" ht="15.75" x14ac:dyDescent="0.25">
      <c r="B19" s="12" t="s">
        <v>16</v>
      </c>
      <c r="C19" s="10"/>
      <c r="D19" s="39">
        <f>SUM(D15:D18)</f>
        <v>15437608.439999999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91928121.969999999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1077844.6705000009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1077844.6705000009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1077844.6705000009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90850276.519999996</v>
      </c>
    </row>
    <row r="32" spans="2:5" ht="15.75" x14ac:dyDescent="0.25">
      <c r="B32" s="14" t="s">
        <v>27</v>
      </c>
      <c r="C32" s="11"/>
      <c r="D32" s="44">
        <f>SUM(D31)</f>
        <v>90850276.519999996</v>
      </c>
    </row>
    <row r="33" spans="2:7" ht="15.75" x14ac:dyDescent="0.25">
      <c r="B33" s="11"/>
      <c r="C33" s="11"/>
      <c r="D33" s="31"/>
      <c r="E33" s="30">
        <f>+D34-D21</f>
        <v>-0.27960000932216644</v>
      </c>
    </row>
    <row r="34" spans="2:7" ht="16.5" thickBot="1" x14ac:dyDescent="0.3">
      <c r="B34" s="12" t="s">
        <v>28</v>
      </c>
      <c r="C34" s="11"/>
      <c r="D34" s="42">
        <f>SUM(D27+D31)+0.4999</f>
        <v>91928121.690399989</v>
      </c>
      <c r="E34" s="27">
        <f>+D34-D21</f>
        <v>-0.27960000932216644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BC43C-6250-4B15-9FD3-D7AC036DF0F1}">
  <dimension ref="A1:G46"/>
  <sheetViews>
    <sheetView topLeftCell="A3" zoomScaleNormal="100" workbookViewId="0">
      <selection activeCell="G12" sqref="G1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43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85869079</v>
      </c>
    </row>
    <row r="11" spans="1:5" ht="15.75" x14ac:dyDescent="0.25">
      <c r="B11" s="11" t="s">
        <v>9</v>
      </c>
      <c r="C11" s="10"/>
      <c r="D11" s="55">
        <v>2775592.3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88644671.299999997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15325105.72875</v>
      </c>
    </row>
    <row r="19" spans="2:5" ht="15.75" x14ac:dyDescent="0.25">
      <c r="B19" s="12" t="s">
        <v>16</v>
      </c>
      <c r="C19" s="10"/>
      <c r="D19" s="39">
        <f>SUM(D15:D18)</f>
        <v>15325105.72875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103969777.02875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7099219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7099219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7099219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96870557.960000008</v>
      </c>
    </row>
    <row r="32" spans="2:5" ht="15.75" x14ac:dyDescent="0.25">
      <c r="B32" s="14" t="s">
        <v>27</v>
      </c>
      <c r="C32" s="11"/>
      <c r="D32" s="44">
        <f>SUM(D31)</f>
        <v>96870557.960000008</v>
      </c>
    </row>
    <row r="33" spans="2:7" ht="15.75" x14ac:dyDescent="0.25">
      <c r="B33" s="11"/>
      <c r="C33" s="11"/>
      <c r="D33" s="31"/>
      <c r="E33" s="30">
        <f>+D34-D21</f>
        <v>0.43115000426769257</v>
      </c>
    </row>
    <row r="34" spans="2:7" ht="16.5" thickBot="1" x14ac:dyDescent="0.3">
      <c r="B34" s="12" t="s">
        <v>28</v>
      </c>
      <c r="C34" s="11"/>
      <c r="D34" s="42">
        <f>SUM(D27+D31)+0.4999</f>
        <v>103969777.45990001</v>
      </c>
      <c r="E34" s="27">
        <f>+D34-D21</f>
        <v>0.43115000426769257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76B3E-4CC8-462E-942F-A37A18BC6E71}">
  <dimension ref="A1:G46"/>
  <sheetViews>
    <sheetView zoomScaleNormal="100" workbookViewId="0">
      <selection activeCell="F19" sqref="F19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44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89156749</v>
      </c>
    </row>
    <row r="11" spans="1:5" ht="15.75" x14ac:dyDescent="0.25">
      <c r="B11" s="11" t="s">
        <v>9</v>
      </c>
      <c r="C11" s="10"/>
      <c r="D11" s="55">
        <v>3277634.5000000009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92434383.5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15212605.0175</v>
      </c>
    </row>
    <row r="19" spans="2:5" ht="15.75" x14ac:dyDescent="0.25">
      <c r="B19" s="12" t="s">
        <v>16</v>
      </c>
      <c r="C19" s="10"/>
      <c r="D19" s="39">
        <f>SUM(D15:D18)</f>
        <v>15212605.0175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107646988.5175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7260794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7260794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7260794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100386194.08999801</v>
      </c>
    </row>
    <row r="32" spans="2:5" ht="15.75" x14ac:dyDescent="0.25">
      <c r="B32" s="14" t="s">
        <v>27</v>
      </c>
      <c r="C32" s="11"/>
      <c r="D32" s="44">
        <f>SUM(D31)</f>
        <v>100386194.08999801</v>
      </c>
    </row>
    <row r="33" spans="2:7" ht="15.75" x14ac:dyDescent="0.25">
      <c r="B33" s="11"/>
      <c r="C33" s="11"/>
      <c r="D33" s="31"/>
      <c r="E33" s="30">
        <f>+D34-D21</f>
        <v>7.2398006916046143E-2</v>
      </c>
    </row>
    <row r="34" spans="2:7" ht="16.5" thickBot="1" x14ac:dyDescent="0.3">
      <c r="B34" s="12" t="s">
        <v>28</v>
      </c>
      <c r="C34" s="11"/>
      <c r="D34" s="42">
        <f>SUM(D27+D31)+0.4999</f>
        <v>107646988.58989801</v>
      </c>
      <c r="E34" s="27">
        <f>+D34-D21</f>
        <v>7.2398006916046143E-2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5B68B-41D3-4715-BEAF-86B21EB4D7AF}">
  <dimension ref="A1:G46"/>
  <sheetViews>
    <sheetView zoomScaleNormal="100" workbookViewId="0">
      <selection activeCell="G33" sqref="G33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45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97395907</v>
      </c>
    </row>
    <row r="11" spans="1:5" ht="15.75" x14ac:dyDescent="0.25">
      <c r="B11" s="11" t="s">
        <v>9</v>
      </c>
      <c r="C11" s="10"/>
      <c r="D11" s="55">
        <v>3519961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100915868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15100102</v>
      </c>
    </row>
    <row r="19" spans="2:5" ht="15.75" x14ac:dyDescent="0.25">
      <c r="B19" s="12" t="s">
        <v>16</v>
      </c>
      <c r="C19" s="10"/>
      <c r="D19" s="39">
        <f>SUM(D15:D18)</f>
        <v>15100102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116015970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7926130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7926130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7926130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108089840</v>
      </c>
    </row>
    <row r="32" spans="2:5" ht="15.75" x14ac:dyDescent="0.25">
      <c r="B32" s="14" t="s">
        <v>27</v>
      </c>
      <c r="C32" s="11"/>
      <c r="D32" s="44">
        <f>SUM(D31)</f>
        <v>108089840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6.5" thickBot="1" x14ac:dyDescent="0.3">
      <c r="B34" s="12" t="s">
        <v>28</v>
      </c>
      <c r="C34" s="11"/>
      <c r="D34" s="42">
        <f>SUM(D27+D31)+0.4999</f>
        <v>116015970.4999</v>
      </c>
      <c r="E34" s="27">
        <f>+D34-D21</f>
        <v>0.49989999830722809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BF956-F94B-4221-BDC5-38B186723F2A}">
  <dimension ref="A1:G46"/>
  <sheetViews>
    <sheetView topLeftCell="A20" zoomScaleNormal="100" workbookViewId="0">
      <selection activeCell="F36" sqref="F36:G36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46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105152098</v>
      </c>
    </row>
    <row r="11" spans="1:5" ht="15.75" x14ac:dyDescent="0.25">
      <c r="B11" s="11" t="s">
        <v>9</v>
      </c>
      <c r="C11" s="10"/>
      <c r="D11" s="55">
        <v>3175320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108327418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14987599</v>
      </c>
    </row>
    <row r="19" spans="2:5" ht="15.75" x14ac:dyDescent="0.25">
      <c r="B19" s="12" t="s">
        <v>16</v>
      </c>
      <c r="C19" s="10"/>
      <c r="D19" s="39">
        <f>SUM(D15:D18)</f>
        <v>14987599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123315017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11165906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11165906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11165906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112149111</v>
      </c>
    </row>
    <row r="32" spans="2:5" ht="15.75" x14ac:dyDescent="0.25">
      <c r="B32" s="14" t="s">
        <v>27</v>
      </c>
      <c r="C32" s="11"/>
      <c r="D32" s="44">
        <f>SUM(D31)</f>
        <v>112149111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6.5" thickBot="1" x14ac:dyDescent="0.3">
      <c r="B34" s="12" t="s">
        <v>28</v>
      </c>
      <c r="C34" s="11"/>
      <c r="D34" s="42">
        <f>SUM(D27+D31)+0.4999</f>
        <v>123315017.4999</v>
      </c>
      <c r="E34" s="27">
        <f>+D34-D21</f>
        <v>0.49989999830722809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D2186-3638-4585-B4DF-C7319577CAF9}">
  <dimension ref="A1:G46"/>
  <sheetViews>
    <sheetView zoomScaleNormal="100" workbookViewId="0">
      <selection activeCell="H14" sqref="H13:H14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B5" s="57" t="s">
        <v>47</v>
      </c>
      <c r="C5" s="57"/>
      <c r="D5" s="57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f>105410610-0.49999999</f>
        <v>105410609.50000001</v>
      </c>
    </row>
    <row r="11" spans="1:5" ht="15.75" x14ac:dyDescent="0.25">
      <c r="B11" s="11" t="s">
        <v>9</v>
      </c>
      <c r="C11" s="10"/>
      <c r="D11" s="55">
        <v>3049958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108460567.50000001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f>14875099-0.4999999999</f>
        <v>14875098.5</v>
      </c>
    </row>
    <row r="19" spans="2:5" ht="15.75" x14ac:dyDescent="0.25">
      <c r="B19" s="12" t="s">
        <v>16</v>
      </c>
      <c r="C19" s="10"/>
      <c r="D19" s="39">
        <f>SUM(D15:D18)</f>
        <v>14875098.5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123335666.00000001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13687093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13687093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13687093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f>109648573</f>
        <v>109648573</v>
      </c>
    </row>
    <row r="32" spans="2:5" ht="15.75" x14ac:dyDescent="0.25">
      <c r="B32" s="14" t="s">
        <v>27</v>
      </c>
      <c r="C32" s="11"/>
      <c r="D32" s="44">
        <f>SUM(D31)</f>
        <v>109648573</v>
      </c>
    </row>
    <row r="33" spans="2:7" ht="15.75" x14ac:dyDescent="0.25">
      <c r="B33" s="11"/>
      <c r="C33" s="11"/>
      <c r="D33" s="31"/>
      <c r="E33" s="30">
        <f>+D34-D21</f>
        <v>0.49989998340606689</v>
      </c>
    </row>
    <row r="34" spans="2:7" ht="16.5" thickBot="1" x14ac:dyDescent="0.3">
      <c r="B34" s="12" t="s">
        <v>28</v>
      </c>
      <c r="C34" s="11"/>
      <c r="D34" s="42">
        <f>SUM(D27+D31)+0.4999</f>
        <v>123335666.4999</v>
      </c>
      <c r="E34" s="27">
        <f>+D34-D21</f>
        <v>0.49989998340606689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mergeCells count="1">
    <mergeCell ref="B5:D5"/>
  </mergeCells>
  <pageMargins left="0.7" right="0.7" top="0.75" bottom="0.75" header="0.3" footer="0.3"/>
  <pageSetup paperSize="9" scale="8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E8FD4-5FC9-45C8-895D-1BFCFCE4AC98}">
  <dimension ref="A1:G46"/>
  <sheetViews>
    <sheetView topLeftCell="A9" zoomScaleNormal="100" workbookViewId="0">
      <selection activeCell="E24" sqref="E24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B5" s="57" t="s">
        <v>48</v>
      </c>
      <c r="C5" s="57"/>
      <c r="D5" s="57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114150338</v>
      </c>
    </row>
    <row r="11" spans="1:5" ht="15.75" x14ac:dyDescent="0.25">
      <c r="B11" s="11" t="s">
        <v>9</v>
      </c>
      <c r="C11" s="10"/>
      <c r="D11" s="55">
        <v>3043498</v>
      </c>
    </row>
    <row r="12" spans="1:5" ht="17.25" hidden="1" customHeight="1" x14ac:dyDescent="0.25">
      <c r="B12" s="11" t="s">
        <v>10</v>
      </c>
      <c r="C12" s="10"/>
      <c r="D12" s="37">
        <v>0</v>
      </c>
    </row>
    <row r="13" spans="1:5" ht="17.25" hidden="1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117193836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14762598</v>
      </c>
    </row>
    <row r="19" spans="2:5" ht="15.75" x14ac:dyDescent="0.25">
      <c r="B19" s="12" t="s">
        <v>16</v>
      </c>
      <c r="C19" s="10"/>
      <c r="D19" s="39">
        <f>SUM(D15:D18)</f>
        <v>14762598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131956434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16052832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16052832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16052832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115903602</v>
      </c>
    </row>
    <row r="32" spans="2:5" ht="15.75" x14ac:dyDescent="0.25">
      <c r="B32" s="14" t="s">
        <v>27</v>
      </c>
      <c r="C32" s="11"/>
      <c r="D32" s="44">
        <f>SUM(D31)</f>
        <v>115903602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6.5" thickBot="1" x14ac:dyDescent="0.3">
      <c r="B34" s="12" t="s">
        <v>28</v>
      </c>
      <c r="C34" s="11"/>
      <c r="D34" s="42">
        <f>SUM(D27+D31)+0.4999</f>
        <v>131956434.4999</v>
      </c>
      <c r="E34" s="27">
        <f>+D34-D21</f>
        <v>0.49989999830722809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mergeCells count="1">
    <mergeCell ref="B5:D5"/>
  </mergeCells>
  <pageMargins left="0.7" right="0.7" top="0.75" bottom="0.75" header="0.3" footer="0.3"/>
  <pageSetup paperSize="9" scale="8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93A49-CFDC-4F8D-8B97-6DFB4197EF16}">
  <dimension ref="A1:G46"/>
  <sheetViews>
    <sheetView tabSelected="1" topLeftCell="A3"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B5" s="57" t="s">
        <v>49</v>
      </c>
      <c r="C5" s="57"/>
      <c r="D5" s="57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121259509</v>
      </c>
    </row>
    <row r="11" spans="1:5" ht="15.75" x14ac:dyDescent="0.25">
      <c r="B11" s="11" t="s">
        <v>9</v>
      </c>
      <c r="C11" s="10"/>
      <c r="D11" s="55">
        <v>2896864</v>
      </c>
    </row>
    <row r="12" spans="1:5" ht="17.25" hidden="1" customHeight="1" x14ac:dyDescent="0.25">
      <c r="B12" s="11" t="s">
        <v>10</v>
      </c>
      <c r="C12" s="10"/>
      <c r="D12" s="37">
        <v>0</v>
      </c>
    </row>
    <row r="13" spans="1:5" ht="17.25" hidden="1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124156373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14650093</v>
      </c>
    </row>
    <row r="19" spans="2:5" ht="15.75" x14ac:dyDescent="0.25">
      <c r="B19" s="12" t="s">
        <v>16</v>
      </c>
      <c r="C19" s="10"/>
      <c r="D19" s="39">
        <f>SUM(D15:D18)</f>
        <v>14650093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138806466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19003511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19003511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19003511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119802955</v>
      </c>
    </row>
    <row r="32" spans="2:5" ht="15.75" x14ac:dyDescent="0.25">
      <c r="B32" s="14" t="s">
        <v>27</v>
      </c>
      <c r="C32" s="11"/>
      <c r="D32" s="44">
        <f>SUM(D31)</f>
        <v>119802955</v>
      </c>
    </row>
    <row r="33" spans="2:7" ht="15.75" x14ac:dyDescent="0.25">
      <c r="B33" s="11"/>
      <c r="C33" s="11"/>
      <c r="D33" s="31"/>
      <c r="E33" s="30">
        <f>+D34-D21</f>
        <v>0.49990001320838928</v>
      </c>
    </row>
    <row r="34" spans="2:7" ht="16.5" thickBot="1" x14ac:dyDescent="0.3">
      <c r="B34" s="12" t="s">
        <v>28</v>
      </c>
      <c r="C34" s="11"/>
      <c r="D34" s="42">
        <f>SUM(D27+D31)+0.4999</f>
        <v>138806466.49990001</v>
      </c>
      <c r="E34" s="27">
        <f>+D34-D21</f>
        <v>0.49990001320838928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mergeCells count="1">
    <mergeCell ref="B5:D5"/>
  </mergeCells>
  <pageMargins left="0.7" right="0.7" top="0.75" bottom="0.75" header="0.3" footer="0.3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12</vt:i4>
      </vt:variant>
    </vt:vector>
  </HeadingPairs>
  <TitlesOfParts>
    <vt:vector size="24" baseType="lpstr">
      <vt:lpstr>DICIEMBRE 2024</vt:lpstr>
      <vt:lpstr>ENERO 2025</vt:lpstr>
      <vt:lpstr>FEBRERO 2025</vt:lpstr>
      <vt:lpstr>MARZO 2025</vt:lpstr>
      <vt:lpstr>ABRIL 2025</vt:lpstr>
      <vt:lpstr>MAYO 2025</vt:lpstr>
      <vt:lpstr>JUNIO 2025</vt:lpstr>
      <vt:lpstr>JULIO 2025</vt:lpstr>
      <vt:lpstr>AGOSTO 2025</vt:lpstr>
      <vt:lpstr>SEPTIEMBRE 2025</vt:lpstr>
      <vt:lpstr>OCTUBRE 2025</vt:lpstr>
      <vt:lpstr>NOVIEMBRE 2025</vt:lpstr>
      <vt:lpstr>'ABRIL 2025'!Área_de_impresión</vt:lpstr>
      <vt:lpstr>'AGOSTO 2025'!Área_de_impresión</vt:lpstr>
      <vt:lpstr>'DICIEMBRE 2024'!Área_de_impresión</vt:lpstr>
      <vt:lpstr>'ENERO 2025'!Área_de_impresión</vt:lpstr>
      <vt:lpstr>'FEBRERO 2025'!Área_de_impresión</vt:lpstr>
      <vt:lpstr>'JULIO 2025'!Área_de_impresión</vt:lpstr>
      <vt:lpstr>'JUNIO 2025'!Área_de_impresión</vt:lpstr>
      <vt:lpstr>'MARZO 2025'!Área_de_impresión</vt:lpstr>
      <vt:lpstr>'MAYO 2025'!Área_de_impresión</vt:lpstr>
      <vt:lpstr>'NOVIEMBRE 2025'!Área_de_impresión</vt:lpstr>
      <vt:lpstr>'OCTUBRE 2025'!Área_de_impresión</vt:lpstr>
      <vt:lpstr>'SEPTIEMBRE 2025'!Área_de_impresión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Patria</dc:creator>
  <cp:keywords/>
  <dc:description/>
  <cp:lastModifiedBy>Leynis Lantigua Hernandez</cp:lastModifiedBy>
  <cp:revision/>
  <cp:lastPrinted>2025-12-09T14:28:50Z</cp:lastPrinted>
  <dcterms:created xsi:type="dcterms:W3CDTF">2019-04-05T15:09:07Z</dcterms:created>
  <dcterms:modified xsi:type="dcterms:W3CDTF">2025-12-09T14:29:00Z</dcterms:modified>
  <cp:category/>
  <cp:contentStatus/>
</cp:coreProperties>
</file>